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P VICTUS\Documents\004. Sonic Drill\"/>
    </mc:Choice>
  </mc:AlternateContent>
  <xr:revisionPtr revIDLastSave="0" documentId="13_ncr:1_{9F12B663-88DB-4F4E-8B83-79EBB08F3F62}" xr6:coauthVersionLast="47" xr6:coauthVersionMax="47" xr10:uidLastSave="{00000000-0000-0000-0000-000000000000}"/>
  <bookViews>
    <workbookView xWindow="28680" yWindow="2220" windowWidth="29040" windowHeight="15720" activeTab="1" xr2:uid="{FDCBB0E1-E71E-4369-81A1-A550E1711954}"/>
  </bookViews>
  <sheets>
    <sheet name="Sonic" sheetId="1" r:id="rId1"/>
    <sheet name="SD Plus Geotech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2" l="1"/>
  <c r="H23" i="2"/>
  <c r="H12" i="2"/>
  <c r="H6" i="2"/>
  <c r="D6" i="2"/>
  <c r="F6" i="2" s="1"/>
  <c r="H3" i="2"/>
  <c r="F3" i="2"/>
  <c r="H2" i="2"/>
  <c r="F2" i="2"/>
  <c r="F14" i="1"/>
  <c r="H12" i="1"/>
  <c r="H6" i="1"/>
  <c r="F11" i="1"/>
  <c r="F6" i="1"/>
  <c r="D6" i="1"/>
  <c r="H2" i="1"/>
  <c r="F2" i="1"/>
  <c r="F3" i="1"/>
  <c r="H3" i="1"/>
  <c r="H11" i="2" l="1"/>
  <c r="H14" i="2" s="1"/>
  <c r="H17" i="2" s="1"/>
  <c r="H27" i="2" s="1"/>
  <c r="F11" i="2"/>
  <c r="F14" i="2" s="1"/>
  <c r="H11" i="1"/>
  <c r="H14" i="1" s="1"/>
  <c r="H17" i="1" s="1"/>
</calcChain>
</file>

<file path=xl/sharedStrings.xml><?xml version="1.0" encoding="utf-8"?>
<sst xmlns="http://schemas.openxmlformats.org/spreadsheetml/2006/main" count="83" uniqueCount="37">
  <si>
    <t>Establishment</t>
  </si>
  <si>
    <t xml:space="preserve">Setup </t>
  </si>
  <si>
    <t>rate only</t>
  </si>
  <si>
    <t>Sonic Drilling</t>
  </si>
  <si>
    <t>Destructive drilling</t>
  </si>
  <si>
    <t>Lost Casing</t>
  </si>
  <si>
    <t>Not Included</t>
  </si>
  <si>
    <t>Metal Trays</t>
  </si>
  <si>
    <t>Standing time</t>
  </si>
  <si>
    <t>HSE (Internal)</t>
  </si>
  <si>
    <t>HSE Trinity</t>
  </si>
  <si>
    <t>Cost +15%</t>
  </si>
  <si>
    <t>2024</t>
  </si>
  <si>
    <t>2026</t>
  </si>
  <si>
    <t>Rate Only</t>
  </si>
  <si>
    <t>Quotation</t>
  </si>
  <si>
    <t>USD Ex Contingency</t>
  </si>
  <si>
    <t>No</t>
  </si>
  <si>
    <t>Rate</t>
  </si>
  <si>
    <t>Subtotal</t>
  </si>
  <si>
    <t>Excavation of inspection pits</t>
  </si>
  <si>
    <t>Interhole moves that take longer than 2 hrs</t>
  </si>
  <si>
    <t>All red should be included in continguency.</t>
  </si>
  <si>
    <t>Trays were not included in the previous quote and will be added to the new quotation</t>
  </si>
  <si>
    <t>25% Contingency</t>
  </si>
  <si>
    <t>Transport of Drill Rig To Site</t>
  </si>
  <si>
    <t>Trinity Engineering and Site Work</t>
  </si>
  <si>
    <t>Waiting the qoutation from SC</t>
  </si>
  <si>
    <t>waiting tender Process</t>
  </si>
  <si>
    <t>Sample Assay and transportation</t>
  </si>
  <si>
    <t>Estimate</t>
  </si>
  <si>
    <t>???</t>
  </si>
  <si>
    <t>Need discussion with GM / Do we include or cut it out ???</t>
  </si>
  <si>
    <t>Water, Fuel, Hiring, Meals and Accomodation, etc</t>
  </si>
  <si>
    <t>Sample Assay and transportation (Geotech)</t>
  </si>
  <si>
    <t>1 set of samples</t>
  </si>
  <si>
    <t>QA/QC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</si>
</sst>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\ _X_D_R_-;\-* #,##0\ _X_D_R_-;_-* &quot;-&quot;??\ _X_D_R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2" fillId="3" borderId="1" xfId="0" applyFont="1" applyFill="1" applyBorder="1"/>
    <xf numFmtId="17" fontId="2" fillId="3" borderId="1" xfId="0" quotePrefix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quotePrefix="1" applyFont="1" applyFill="1" applyBorder="1" applyAlignment="1">
      <alignment horizontal="center"/>
    </xf>
    <xf numFmtId="0" fontId="3" fillId="0" borderId="1" xfId="0" applyFont="1" applyBorder="1"/>
    <xf numFmtId="164" fontId="3" fillId="0" borderId="1" xfId="1" applyNumberFormat="1" applyFont="1" applyBorder="1"/>
    <xf numFmtId="164" fontId="3" fillId="2" borderId="1" xfId="1" applyNumberFormat="1" applyFont="1" applyFill="1" applyBorder="1"/>
    <xf numFmtId="164" fontId="2" fillId="0" borderId="1" xfId="1" applyNumberFormat="1" applyFont="1" applyBorder="1"/>
    <xf numFmtId="165" fontId="2" fillId="0" borderId="0" xfId="0" applyNumberFormat="1" applyFont="1"/>
    <xf numFmtId="0" fontId="2" fillId="0" borderId="0" xfId="0" applyFont="1"/>
    <xf numFmtId="164" fontId="3" fillId="0" borderId="0" xfId="0" applyNumberFormat="1" applyFont="1"/>
    <xf numFmtId="2" fontId="3" fillId="0" borderId="0" xfId="0" applyNumberFormat="1" applyFont="1"/>
    <xf numFmtId="164" fontId="3" fillId="0" borderId="0" xfId="1" applyNumberFormat="1" applyFont="1"/>
    <xf numFmtId="164" fontId="3" fillId="4" borderId="0" xfId="1" applyNumberFormat="1" applyFont="1" applyFill="1"/>
    <xf numFmtId="164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050F5-448F-4E23-B202-08E8ECB313D7}">
  <dimension ref="C1:H17"/>
  <sheetViews>
    <sheetView workbookViewId="0">
      <selection activeCell="F29" sqref="F29"/>
    </sheetView>
  </sheetViews>
  <sheetFormatPr defaultRowHeight="17.399999999999999" x14ac:dyDescent="0.3"/>
  <cols>
    <col min="1" max="2" width="8.88671875" style="1"/>
    <col min="3" max="3" width="50.33203125" style="1" customWidth="1"/>
    <col min="4" max="4" width="9" style="1" bestFit="1" customWidth="1"/>
    <col min="5" max="5" width="29.6640625" style="1" customWidth="1"/>
    <col min="6" max="6" width="16" style="1" customWidth="1"/>
    <col min="7" max="7" width="9.5546875" style="1" bestFit="1" customWidth="1"/>
    <col min="8" max="8" width="23.44140625" style="1" customWidth="1"/>
    <col min="9" max="16384" width="8.88671875" style="1"/>
  </cols>
  <sheetData>
    <row r="1" spans="3:8" x14ac:dyDescent="0.3">
      <c r="C1" s="2" t="s">
        <v>15</v>
      </c>
      <c r="D1" s="2" t="s">
        <v>17</v>
      </c>
      <c r="E1" s="2" t="s">
        <v>18</v>
      </c>
      <c r="F1" s="3" t="s">
        <v>12</v>
      </c>
      <c r="G1" s="4"/>
      <c r="H1" s="5" t="s">
        <v>13</v>
      </c>
    </row>
    <row r="2" spans="3:8" x14ac:dyDescent="0.3">
      <c r="C2" s="6" t="s">
        <v>0</v>
      </c>
      <c r="D2" s="6">
        <v>1</v>
      </c>
      <c r="E2" s="7">
        <v>122475</v>
      </c>
      <c r="F2" s="7">
        <f>D2*E2</f>
        <v>122475</v>
      </c>
      <c r="G2" s="7">
        <v>1</v>
      </c>
      <c r="H2" s="7">
        <f>G2*E2</f>
        <v>122475</v>
      </c>
    </row>
    <row r="3" spans="3:8" x14ac:dyDescent="0.3">
      <c r="C3" s="6" t="s">
        <v>1</v>
      </c>
      <c r="D3" s="6">
        <v>60</v>
      </c>
      <c r="E3" s="7">
        <v>971</v>
      </c>
      <c r="F3" s="7">
        <f>D3*E3</f>
        <v>58260</v>
      </c>
      <c r="G3" s="7">
        <v>104</v>
      </c>
      <c r="H3" s="7">
        <f>G3*E3</f>
        <v>100984</v>
      </c>
    </row>
    <row r="4" spans="3:8" x14ac:dyDescent="0.3">
      <c r="C4" s="6" t="s">
        <v>21</v>
      </c>
      <c r="D4" s="6"/>
      <c r="E4" s="7">
        <v>212</v>
      </c>
      <c r="F4" s="7" t="s">
        <v>2</v>
      </c>
      <c r="G4" s="7"/>
      <c r="H4" s="8" t="s">
        <v>14</v>
      </c>
    </row>
    <row r="5" spans="3:8" x14ac:dyDescent="0.3">
      <c r="C5" s="6" t="s">
        <v>20</v>
      </c>
      <c r="D5" s="6"/>
      <c r="E5" s="7">
        <v>92</v>
      </c>
      <c r="F5" s="7" t="s">
        <v>2</v>
      </c>
      <c r="G5" s="7"/>
      <c r="H5" s="8" t="s">
        <v>14</v>
      </c>
    </row>
    <row r="6" spans="3:8" x14ac:dyDescent="0.3">
      <c r="C6" s="6" t="s">
        <v>3</v>
      </c>
      <c r="D6" s="6">
        <f>D3*15</f>
        <v>900</v>
      </c>
      <c r="E6" s="7">
        <v>245</v>
      </c>
      <c r="F6" s="7">
        <f>D6*E6</f>
        <v>220500</v>
      </c>
      <c r="G6" s="7">
        <v>1205</v>
      </c>
      <c r="H6" s="7">
        <f>G6*E6</f>
        <v>295225</v>
      </c>
    </row>
    <row r="7" spans="3:8" x14ac:dyDescent="0.3">
      <c r="C7" s="6" t="s">
        <v>4</v>
      </c>
      <c r="D7" s="6"/>
      <c r="E7" s="7">
        <v>441</v>
      </c>
      <c r="F7" s="7" t="s">
        <v>2</v>
      </c>
      <c r="G7" s="7"/>
      <c r="H7" s="8" t="s">
        <v>14</v>
      </c>
    </row>
    <row r="8" spans="3:8" x14ac:dyDescent="0.3">
      <c r="C8" s="6" t="s">
        <v>5</v>
      </c>
      <c r="D8" s="6"/>
      <c r="E8" s="7">
        <v>153</v>
      </c>
      <c r="F8" s="7" t="s">
        <v>2</v>
      </c>
      <c r="G8" s="7"/>
      <c r="H8" s="8" t="s">
        <v>14</v>
      </c>
    </row>
    <row r="9" spans="3:8" x14ac:dyDescent="0.3">
      <c r="C9" s="6" t="s">
        <v>7</v>
      </c>
      <c r="D9" s="6"/>
      <c r="E9" s="7"/>
      <c r="F9" s="7" t="s">
        <v>6</v>
      </c>
      <c r="G9" s="7"/>
      <c r="H9" s="8" t="s">
        <v>6</v>
      </c>
    </row>
    <row r="10" spans="3:8" x14ac:dyDescent="0.3">
      <c r="C10" s="6" t="s">
        <v>8</v>
      </c>
      <c r="D10" s="6"/>
      <c r="E10" s="7">
        <v>201</v>
      </c>
      <c r="F10" s="7" t="s">
        <v>2</v>
      </c>
      <c r="G10" s="7"/>
      <c r="H10" s="8" t="s">
        <v>14</v>
      </c>
    </row>
    <row r="11" spans="3:8" x14ac:dyDescent="0.3">
      <c r="C11" s="6"/>
      <c r="D11" s="6"/>
      <c r="E11" s="7" t="s">
        <v>19</v>
      </c>
      <c r="F11" s="7">
        <f>SUM(F2:F10)</f>
        <v>401235</v>
      </c>
      <c r="G11" s="7"/>
      <c r="H11" s="7">
        <f>SUM(H2:H10)</f>
        <v>518684</v>
      </c>
    </row>
    <row r="12" spans="3:8" x14ac:dyDescent="0.3">
      <c r="C12" s="6" t="s">
        <v>9</v>
      </c>
      <c r="D12" s="6"/>
      <c r="E12" s="7"/>
      <c r="F12" s="7">
        <v>4244</v>
      </c>
      <c r="G12" s="7"/>
      <c r="H12" s="7">
        <f>F12*1.1</f>
        <v>4668.4000000000005</v>
      </c>
    </row>
    <row r="13" spans="3:8" x14ac:dyDescent="0.3">
      <c r="C13" s="6" t="s">
        <v>10</v>
      </c>
      <c r="D13" s="6"/>
      <c r="E13" s="7"/>
      <c r="F13" s="7" t="s">
        <v>11</v>
      </c>
      <c r="G13" s="7"/>
      <c r="H13" s="8" t="s">
        <v>11</v>
      </c>
    </row>
    <row r="14" spans="3:8" x14ac:dyDescent="0.3">
      <c r="C14" s="6"/>
      <c r="D14" s="6"/>
      <c r="E14" s="9" t="s">
        <v>16</v>
      </c>
      <c r="F14" s="9">
        <f>F11+F12</f>
        <v>405479</v>
      </c>
      <c r="G14" s="9"/>
      <c r="H14" s="9">
        <f t="shared" ref="H14" si="0">H11+H12</f>
        <v>523352.4</v>
      </c>
    </row>
    <row r="15" spans="3:8" x14ac:dyDescent="0.3">
      <c r="C15" s="1" t="s">
        <v>22</v>
      </c>
    </row>
    <row r="16" spans="3:8" x14ac:dyDescent="0.3">
      <c r="C16" s="1" t="s">
        <v>23</v>
      </c>
    </row>
    <row r="17" spans="5:8" x14ac:dyDescent="0.3">
      <c r="E17" s="11" t="s">
        <v>24</v>
      </c>
      <c r="F17" s="11"/>
      <c r="G17" s="11">
        <v>1.25</v>
      </c>
      <c r="H17" s="10">
        <f>H14*G17</f>
        <v>654190.5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7E81F-EF2B-4CBB-A4D2-07E2038FEC0B}">
  <dimension ref="C1:I27"/>
  <sheetViews>
    <sheetView tabSelected="1" topLeftCell="C7" zoomScale="60" zoomScaleNormal="60" workbookViewId="0">
      <selection activeCell="H23" sqref="H23"/>
    </sheetView>
  </sheetViews>
  <sheetFormatPr defaultRowHeight="17.399999999999999" x14ac:dyDescent="0.3"/>
  <cols>
    <col min="1" max="2" width="0" style="1" hidden="1" customWidth="1"/>
    <col min="3" max="3" width="60.109375" style="1" customWidth="1"/>
    <col min="4" max="4" width="9.6640625" style="1" bestFit="1" customWidth="1"/>
    <col min="5" max="5" width="29.6640625" style="1" customWidth="1"/>
    <col min="6" max="6" width="22.44140625" style="1" customWidth="1"/>
    <col min="7" max="7" width="9.5546875" style="1" bestFit="1" customWidth="1"/>
    <col min="8" max="8" width="23.44140625" style="1" customWidth="1"/>
    <col min="9" max="16384" width="8.88671875" style="1"/>
  </cols>
  <sheetData>
    <row r="1" spans="3:8" x14ac:dyDescent="0.3">
      <c r="C1" s="2" t="s">
        <v>15</v>
      </c>
      <c r="D1" s="2" t="s">
        <v>17</v>
      </c>
      <c r="E1" s="2" t="s">
        <v>18</v>
      </c>
      <c r="F1" s="3" t="s">
        <v>12</v>
      </c>
      <c r="G1" s="4"/>
      <c r="H1" s="5" t="s">
        <v>13</v>
      </c>
    </row>
    <row r="2" spans="3:8" x14ac:dyDescent="0.3">
      <c r="C2" s="6" t="s">
        <v>0</v>
      </c>
      <c r="D2" s="6">
        <v>1</v>
      </c>
      <c r="E2" s="7">
        <v>122475</v>
      </c>
      <c r="F2" s="7">
        <f>D2*E2</f>
        <v>122475</v>
      </c>
      <c r="G2" s="7">
        <v>1</v>
      </c>
      <c r="H2" s="7">
        <f>G2*E2</f>
        <v>122475</v>
      </c>
    </row>
    <row r="3" spans="3:8" x14ac:dyDescent="0.3">
      <c r="C3" s="6" t="s">
        <v>1</v>
      </c>
      <c r="D3" s="6">
        <v>60</v>
      </c>
      <c r="E3" s="7">
        <v>971</v>
      </c>
      <c r="F3" s="7">
        <f>D3*E3</f>
        <v>58260</v>
      </c>
      <c r="G3" s="7">
        <v>108</v>
      </c>
      <c r="H3" s="7">
        <f>G3*E3</f>
        <v>104868</v>
      </c>
    </row>
    <row r="4" spans="3:8" x14ac:dyDescent="0.3">
      <c r="C4" s="6" t="s">
        <v>21</v>
      </c>
      <c r="D4" s="6"/>
      <c r="E4" s="7">
        <v>212</v>
      </c>
      <c r="F4" s="7" t="s">
        <v>2</v>
      </c>
      <c r="G4" s="7"/>
      <c r="H4" s="8" t="s">
        <v>14</v>
      </c>
    </row>
    <row r="5" spans="3:8" x14ac:dyDescent="0.3">
      <c r="C5" s="6" t="s">
        <v>20</v>
      </c>
      <c r="D5" s="6"/>
      <c r="E5" s="7">
        <v>92</v>
      </c>
      <c r="F5" s="7" t="s">
        <v>2</v>
      </c>
      <c r="G5" s="7"/>
      <c r="H5" s="8" t="s">
        <v>14</v>
      </c>
    </row>
    <row r="6" spans="3:8" x14ac:dyDescent="0.3">
      <c r="C6" s="6" t="s">
        <v>3</v>
      </c>
      <c r="D6" s="6">
        <f>D3*15</f>
        <v>900</v>
      </c>
      <c r="E6" s="7">
        <v>245</v>
      </c>
      <c r="F6" s="7">
        <f>D6*E6</f>
        <v>220500</v>
      </c>
      <c r="G6" s="7">
        <v>1275</v>
      </c>
      <c r="H6" s="7">
        <f>G6*E6</f>
        <v>312375</v>
      </c>
    </row>
    <row r="7" spans="3:8" x14ac:dyDescent="0.3">
      <c r="C7" s="6" t="s">
        <v>4</v>
      </c>
      <c r="D7" s="6"/>
      <c r="E7" s="7">
        <v>441</v>
      </c>
      <c r="F7" s="7" t="s">
        <v>2</v>
      </c>
      <c r="G7" s="7"/>
      <c r="H7" s="8" t="s">
        <v>14</v>
      </c>
    </row>
    <row r="8" spans="3:8" x14ac:dyDescent="0.3">
      <c r="C8" s="6" t="s">
        <v>5</v>
      </c>
      <c r="D8" s="6"/>
      <c r="E8" s="7">
        <v>153</v>
      </c>
      <c r="F8" s="7" t="s">
        <v>2</v>
      </c>
      <c r="G8" s="7"/>
      <c r="H8" s="8" t="s">
        <v>14</v>
      </c>
    </row>
    <row r="9" spans="3:8" x14ac:dyDescent="0.3">
      <c r="C9" s="6" t="s">
        <v>7</v>
      </c>
      <c r="D9" s="6"/>
      <c r="E9" s="7"/>
      <c r="F9" s="7" t="s">
        <v>6</v>
      </c>
      <c r="G9" s="7"/>
      <c r="H9" s="8" t="s">
        <v>6</v>
      </c>
    </row>
    <row r="10" spans="3:8" x14ac:dyDescent="0.3">
      <c r="C10" s="6" t="s">
        <v>8</v>
      </c>
      <c r="D10" s="6"/>
      <c r="E10" s="7">
        <v>201</v>
      </c>
      <c r="F10" s="7" t="s">
        <v>2</v>
      </c>
      <c r="G10" s="7"/>
      <c r="H10" s="8" t="s">
        <v>14</v>
      </c>
    </row>
    <row r="11" spans="3:8" x14ac:dyDescent="0.3">
      <c r="C11" s="6"/>
      <c r="D11" s="6"/>
      <c r="E11" s="7" t="s">
        <v>19</v>
      </c>
      <c r="F11" s="7">
        <f>SUM(F2:F10)</f>
        <v>401235</v>
      </c>
      <c r="G11" s="7"/>
      <c r="H11" s="7">
        <f>SUM(H2:H10)</f>
        <v>539718</v>
      </c>
    </row>
    <row r="12" spans="3:8" x14ac:dyDescent="0.3">
      <c r="C12" s="6" t="s">
        <v>9</v>
      </c>
      <c r="D12" s="6"/>
      <c r="E12" s="7"/>
      <c r="F12" s="7">
        <v>4244</v>
      </c>
      <c r="G12" s="7"/>
      <c r="H12" s="7">
        <f>F12*1.1</f>
        <v>4668.4000000000005</v>
      </c>
    </row>
    <row r="13" spans="3:8" x14ac:dyDescent="0.3">
      <c r="C13" s="6" t="s">
        <v>10</v>
      </c>
      <c r="D13" s="6"/>
      <c r="E13" s="7"/>
      <c r="F13" s="7" t="s">
        <v>11</v>
      </c>
      <c r="G13" s="7"/>
      <c r="H13" s="8" t="s">
        <v>11</v>
      </c>
    </row>
    <row r="14" spans="3:8" x14ac:dyDescent="0.3">
      <c r="C14" s="6"/>
      <c r="D14" s="6"/>
      <c r="E14" s="9" t="s">
        <v>16</v>
      </c>
      <c r="F14" s="9">
        <f>F11+F12</f>
        <v>405479</v>
      </c>
      <c r="G14" s="9"/>
      <c r="H14" s="9">
        <f t="shared" ref="H14" si="0">H11+H12</f>
        <v>544386.4</v>
      </c>
    </row>
    <row r="15" spans="3:8" x14ac:dyDescent="0.3">
      <c r="C15" s="1" t="s">
        <v>22</v>
      </c>
    </row>
    <row r="16" spans="3:8" x14ac:dyDescent="0.3">
      <c r="C16" s="1" t="s">
        <v>23</v>
      </c>
    </row>
    <row r="17" spans="3:9" x14ac:dyDescent="0.3">
      <c r="E17" s="11" t="s">
        <v>24</v>
      </c>
      <c r="F17" s="11"/>
      <c r="G17" s="11">
        <v>1.25</v>
      </c>
      <c r="H17" s="10">
        <f>H14*G17</f>
        <v>680483</v>
      </c>
    </row>
    <row r="20" spans="3:9" x14ac:dyDescent="0.3">
      <c r="C20" s="1" t="s">
        <v>25</v>
      </c>
      <c r="H20" s="14">
        <v>40000</v>
      </c>
      <c r="I20" s="1" t="s">
        <v>27</v>
      </c>
    </row>
    <row r="21" spans="3:9" x14ac:dyDescent="0.3">
      <c r="C21" s="1" t="s">
        <v>34</v>
      </c>
      <c r="F21" s="1" t="s">
        <v>35</v>
      </c>
      <c r="H21" s="12">
        <v>3509</v>
      </c>
    </row>
    <row r="22" spans="3:9" x14ac:dyDescent="0.3">
      <c r="C22" s="1" t="s">
        <v>36</v>
      </c>
      <c r="H22" s="12">
        <f>(H23+H21)*0.1</f>
        <v>7580.9000000000005</v>
      </c>
    </row>
    <row r="23" spans="3:9" x14ac:dyDescent="0.3">
      <c r="C23" s="1" t="s">
        <v>29</v>
      </c>
      <c r="D23" s="12"/>
      <c r="F23" s="1">
        <v>60</v>
      </c>
      <c r="G23" s="12">
        <v>1205</v>
      </c>
      <c r="H23" s="12">
        <f>G23*F23</f>
        <v>72300</v>
      </c>
      <c r="I23" s="1" t="s">
        <v>28</v>
      </c>
    </row>
    <row r="24" spans="3:9" x14ac:dyDescent="0.3">
      <c r="C24" s="1" t="s">
        <v>26</v>
      </c>
      <c r="D24" s="13"/>
      <c r="H24" s="15">
        <v>20000</v>
      </c>
      <c r="I24" s="1" t="s">
        <v>32</v>
      </c>
    </row>
    <row r="25" spans="3:9" x14ac:dyDescent="0.3">
      <c r="C25" s="1" t="s">
        <v>33</v>
      </c>
      <c r="D25" s="13" t="s">
        <v>31</v>
      </c>
      <c r="H25" s="15">
        <v>30000</v>
      </c>
      <c r="I25" s="1" t="s">
        <v>32</v>
      </c>
    </row>
    <row r="27" spans="3:9" ht="22.8" x14ac:dyDescent="0.4">
      <c r="C27" s="1" t="s">
        <v>30</v>
      </c>
      <c r="H27" s="16">
        <f>SUM(H17:H25)</f>
        <v>853872.9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Sonic</vt:lpstr>
      <vt:lpstr>SD Plus Geotech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Joubert</dc:creator>
  <cp:lastModifiedBy>Thierry Dufitumukiza</cp:lastModifiedBy>
  <dcterms:created xsi:type="dcterms:W3CDTF">2026-03-18T17:05:16Z</dcterms:created>
  <dcterms:modified xsi:type="dcterms:W3CDTF">2026-03-25T10:06:03Z</dcterms:modified>
</cp:coreProperties>
</file>