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A8F3BF6-346B-45DD-8123-E3733F0CD52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able 1" sheetId="1" r:id="rId1"/>
    <sheet name="Sheet1" sheetId="3" r:id="rId2"/>
    <sheet name="Sheet3" sheetId="5" r:id="rId3"/>
    <sheet name="Table 2" sheetId="2" r:id="rId4"/>
    <sheet name="Sheet2" sheetId="4" r:id="rId5"/>
  </sheets>
  <calcPr calcId="191029"/>
</workbook>
</file>

<file path=xl/calcChain.xml><?xml version="1.0" encoding="utf-8"?>
<calcChain xmlns="http://schemas.openxmlformats.org/spreadsheetml/2006/main">
  <c r="F27" i="3" l="1"/>
  <c r="F43" i="3" s="1"/>
  <c r="J9" i="4"/>
  <c r="I8" i="4"/>
  <c r="J8" i="4" s="1"/>
  <c r="I6" i="4"/>
  <c r="J6" i="4" s="1"/>
  <c r="J11" i="4" l="1"/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49" i="1"/>
  <c r="F50" i="1"/>
  <c r="F51" i="1"/>
  <c r="F52" i="1"/>
  <c r="F53" i="1"/>
  <c r="F54" i="1"/>
  <c r="F55" i="1"/>
  <c r="F298" i="1"/>
  <c r="F297" i="1"/>
  <c r="F280" i="1"/>
  <c r="F279" i="1"/>
  <c r="F275" i="1"/>
  <c r="F277" i="1" s="1"/>
  <c r="F271" i="1"/>
  <c r="F273" i="1"/>
  <c r="F266" i="1"/>
  <c r="F265" i="1"/>
  <c r="F262" i="1"/>
  <c r="F261" i="1"/>
  <c r="F256" i="1"/>
  <c r="F255" i="1"/>
  <c r="F254" i="1"/>
  <c r="F253" i="1"/>
  <c r="F252" i="1"/>
  <c r="F251" i="1"/>
  <c r="F246" i="1"/>
  <c r="F245" i="1"/>
  <c r="F244" i="1"/>
  <c r="F232" i="1"/>
  <c r="F233" i="1" s="1"/>
  <c r="F235" i="1" s="1"/>
  <c r="F231" i="1"/>
  <c r="F226" i="1"/>
  <c r="F225" i="1"/>
  <c r="F224" i="1"/>
  <c r="F223" i="1"/>
  <c r="F222" i="1"/>
  <c r="F221" i="1"/>
  <c r="F227" i="1" s="1"/>
  <c r="F229" i="1" s="1"/>
  <c r="F216" i="1"/>
  <c r="F215" i="1"/>
  <c r="F214" i="1"/>
  <c r="F213" i="1"/>
  <c r="F212" i="1"/>
  <c r="F211" i="1"/>
  <c r="F210" i="1"/>
  <c r="F209" i="1"/>
  <c r="F208" i="1"/>
  <c r="F217" i="1" s="1"/>
  <c r="F219" i="1" s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1" i="1"/>
  <c r="F160" i="1"/>
  <c r="F159" i="1"/>
  <c r="F247" i="1"/>
  <c r="F249" i="1"/>
  <c r="E300" i="1"/>
  <c r="F185" i="1"/>
  <c r="F204" i="1"/>
  <c r="F206" i="1" s="1"/>
  <c r="F257" i="1"/>
  <c r="F259" i="1" s="1"/>
  <c r="F263" i="1"/>
  <c r="F267" i="1"/>
  <c r="F268" i="1"/>
  <c r="F269" i="1" s="1"/>
  <c r="F282" i="1"/>
  <c r="F115" i="1"/>
  <c r="F43" i="1"/>
  <c r="F84" i="1"/>
  <c r="F83" i="1"/>
  <c r="F132" i="1"/>
  <c r="F133" i="1"/>
  <c r="F128" i="1"/>
  <c r="F130" i="1" s="1"/>
  <c r="F124" i="1"/>
  <c r="F126" i="1" s="1"/>
  <c r="F119" i="1"/>
  <c r="F120" i="1" s="1"/>
  <c r="F122" i="1" s="1"/>
  <c r="F118" i="1"/>
  <c r="F114" i="1"/>
  <c r="F105" i="1"/>
  <c r="F106" i="1"/>
  <c r="F107" i="1"/>
  <c r="F108" i="1"/>
  <c r="F109" i="1"/>
  <c r="F104" i="1"/>
  <c r="F98" i="1"/>
  <c r="F99" i="1"/>
  <c r="F97" i="1"/>
  <c r="F100" i="1" s="1"/>
  <c r="F102" i="1" s="1"/>
  <c r="F74" i="1"/>
  <c r="F75" i="1"/>
  <c r="F76" i="1"/>
  <c r="F77" i="1"/>
  <c r="F78" i="1"/>
  <c r="F73" i="1"/>
  <c r="F61" i="1"/>
  <c r="F62" i="1"/>
  <c r="F63" i="1"/>
  <c r="F64" i="1"/>
  <c r="F65" i="1"/>
  <c r="F66" i="1"/>
  <c r="F67" i="1"/>
  <c r="F68" i="1"/>
  <c r="F60" i="1"/>
  <c r="F40" i="1"/>
  <c r="F41" i="1"/>
  <c r="F56" i="1" s="1"/>
  <c r="F58" i="1" s="1"/>
  <c r="F42" i="1"/>
  <c r="F44" i="1"/>
  <c r="F45" i="1"/>
  <c r="F46" i="1"/>
  <c r="F47" i="1"/>
  <c r="F48" i="1"/>
  <c r="F39" i="1"/>
  <c r="F13" i="1"/>
  <c r="F14" i="1"/>
  <c r="F12" i="1"/>
  <c r="F135" i="1"/>
  <c r="F37" i="1"/>
  <c r="F85" i="1"/>
  <c r="F69" i="1"/>
  <c r="F71" i="1" s="1"/>
  <c r="F87" i="1"/>
  <c r="F116" i="1" l="1"/>
  <c r="F283" i="1"/>
  <c r="F79" i="1"/>
  <c r="F81" i="1" s="1"/>
  <c r="F88" i="1" s="1"/>
  <c r="F110" i="1"/>
  <c r="F112" i="1" s="1"/>
  <c r="F136" i="1"/>
  <c r="F236" i="1"/>
  <c r="F284" i="1" l="1"/>
</calcChain>
</file>

<file path=xl/sharedStrings.xml><?xml version="1.0" encoding="utf-8"?>
<sst xmlns="http://schemas.openxmlformats.org/spreadsheetml/2006/main" count="341" uniqueCount="187">
  <si>
    <r>
      <rPr>
        <sz val="11.5"/>
        <rFont val="Arial MT"/>
        <family val="2"/>
      </rPr>
      <t>Tin:111940544</t>
    </r>
  </si>
  <si>
    <r>
      <rPr>
        <sz val="11.5"/>
        <rFont val="Arial MT"/>
        <family val="2"/>
      </rPr>
      <t>Tel: 0788435819</t>
    </r>
  </si>
  <si>
    <r>
      <rPr>
        <i/>
        <sz val="11.5"/>
        <color rgb="FFE16B09"/>
        <rFont val="Arial"/>
        <family val="2"/>
      </rPr>
      <t>Email: iryamukurujbosco@gmail.com</t>
    </r>
  </si>
  <si>
    <r>
      <rPr>
        <sz val="11.5"/>
        <rFont val="Arial MT"/>
        <family val="2"/>
      </rPr>
      <t>Gasabo-Kigali</t>
    </r>
  </si>
  <si>
    <r>
      <rPr>
        <b/>
        <sz val="15"/>
        <color rgb="FFFF0000"/>
        <rFont val="Times New Roman"/>
        <family val="1"/>
      </rPr>
      <t>DETAILS FOR BOQE</t>
    </r>
  </si>
  <si>
    <r>
      <rPr>
        <b/>
        <sz val="15"/>
        <color rgb="FF00AF50"/>
        <rFont val="Times New Roman"/>
        <family val="1"/>
      </rPr>
      <t>Phase I : STRUCTURE WORKS AND PLASTERING</t>
    </r>
  </si>
  <si>
    <r>
      <rPr>
        <b/>
        <sz val="10.5"/>
        <color rgb="FF006FC0"/>
        <rFont val="Times New Roman"/>
        <family val="1"/>
      </rPr>
      <t>I.1. Ground Floor &amp; first floor</t>
    </r>
  </si>
  <si>
    <r>
      <rPr>
        <sz val="10.5"/>
        <rFont val="Times New Roman"/>
        <family val="1"/>
      </rPr>
      <t>ITEMS</t>
    </r>
  </si>
  <si>
    <r>
      <rPr>
        <sz val="10.5"/>
        <rFont val="Times New Roman"/>
        <family val="1"/>
      </rPr>
      <t>UNIT</t>
    </r>
  </si>
  <si>
    <r>
      <rPr>
        <sz val="10.5"/>
        <rFont val="Times New Roman"/>
        <family val="1"/>
      </rPr>
      <t>Qty</t>
    </r>
  </si>
  <si>
    <r>
      <rPr>
        <sz val="10.5"/>
        <rFont val="Times New Roman"/>
        <family val="1"/>
      </rPr>
      <t>U.P</t>
    </r>
  </si>
  <si>
    <r>
      <rPr>
        <sz val="10.5"/>
        <rFont val="Times New Roman"/>
        <family val="1"/>
      </rPr>
      <t>T.P</t>
    </r>
  </si>
  <si>
    <r>
      <rPr>
        <sz val="10.5"/>
        <rFont val="Times New Roman"/>
        <family val="1"/>
      </rPr>
      <t>item</t>
    </r>
  </si>
  <si>
    <r>
      <rPr>
        <sz val="10.5"/>
        <rFont val="Times New Roman"/>
        <family val="1"/>
      </rPr>
      <t>cm( m3)</t>
    </r>
  </si>
  <si>
    <r>
      <rPr>
        <sz val="10.5"/>
        <rFont val="Times New Roman"/>
        <family val="1"/>
      </rPr>
      <t>Pcs</t>
    </r>
  </si>
  <si>
    <r>
      <rPr>
        <sz val="10.5"/>
        <rFont val="Times New Roman"/>
        <family val="1"/>
      </rPr>
      <t>steel bars (fer a beton)Ø12</t>
    </r>
  </si>
  <si>
    <r>
      <rPr>
        <sz val="10.5"/>
        <rFont val="Times New Roman"/>
        <family val="1"/>
      </rPr>
      <t>steel bars (fer a beton)Ø10</t>
    </r>
  </si>
  <si>
    <r>
      <rPr>
        <sz val="10.5"/>
        <rFont val="Times New Roman"/>
        <family val="1"/>
      </rPr>
      <t>steel bars (fer a beton)Ø8</t>
    </r>
  </si>
  <si>
    <r>
      <rPr>
        <sz val="10.5"/>
        <rFont val="Times New Roman"/>
        <family val="1"/>
      </rPr>
      <t>binding wire (fil de fer)</t>
    </r>
  </si>
  <si>
    <r>
      <rPr>
        <sz val="10.5"/>
        <rFont val="Times New Roman"/>
        <family val="1"/>
      </rPr>
      <t>Kg</t>
    </r>
  </si>
  <si>
    <r>
      <rPr>
        <sz val="10.5"/>
        <rFont val="Times New Roman"/>
        <family val="1"/>
      </rPr>
      <t>Wood(Planche)</t>
    </r>
  </si>
  <si>
    <r>
      <rPr>
        <sz val="10.5"/>
        <rFont val="Times New Roman"/>
        <family val="1"/>
      </rPr>
      <t>Wood(Madrien)</t>
    </r>
  </si>
  <si>
    <r>
      <rPr>
        <sz val="10.5"/>
        <rFont val="Times New Roman"/>
        <family val="1"/>
      </rPr>
      <t>Agregate(concasse)</t>
    </r>
  </si>
  <si>
    <r>
      <rPr>
        <sz val="10.5"/>
        <rFont val="Times New Roman"/>
        <family val="1"/>
      </rPr>
      <t>sand( Gros sable)</t>
    </r>
  </si>
  <si>
    <r>
      <rPr>
        <sz val="10.5"/>
        <rFont val="Times New Roman"/>
        <family val="1"/>
      </rPr>
      <t>cement (42.5)</t>
    </r>
  </si>
  <si>
    <r>
      <rPr>
        <sz val="10.5"/>
        <rFont val="Times New Roman"/>
        <family val="1"/>
      </rPr>
      <t>Bags (Sac</t>
    </r>
  </si>
  <si>
    <r>
      <rPr>
        <sz val="10.5"/>
        <rFont val="Times New Roman"/>
        <family val="1"/>
      </rPr>
      <t>DPM ( Sachet)</t>
    </r>
  </si>
  <si>
    <r>
      <rPr>
        <sz val="10.5"/>
        <rFont val="Times New Roman"/>
        <family val="1"/>
      </rPr>
      <t>Burn Bricks</t>
    </r>
  </si>
  <si>
    <r>
      <rPr>
        <sz val="10.5"/>
        <rFont val="Times New Roman"/>
        <family val="1"/>
      </rPr>
      <t>Preliminary Plumbing (water evacuation )</t>
    </r>
  </si>
  <si>
    <r>
      <rPr>
        <sz val="10.5"/>
        <rFont val="Times New Roman"/>
        <family val="1"/>
      </rPr>
      <t>Preliminary Electricity</t>
    </r>
  </si>
  <si>
    <r>
      <rPr>
        <sz val="10.5"/>
        <color rgb="FF00AEEE"/>
        <rFont val="Times New Roman"/>
        <family val="1"/>
      </rPr>
      <t>Labour (M.O)</t>
    </r>
  </si>
  <si>
    <r>
      <rPr>
        <sz val="10.5"/>
        <color rgb="FF00AEEE"/>
        <rFont val="Times New Roman"/>
        <family val="1"/>
      </rPr>
      <t>ff</t>
    </r>
  </si>
  <si>
    <r>
      <rPr>
        <sz val="11.5"/>
        <color rgb="FF006FC0"/>
        <rFont val="Times New Roman"/>
        <family val="1"/>
      </rPr>
      <t>I.2. Penthouse and Roofing</t>
    </r>
  </si>
  <si>
    <r>
      <rPr>
        <b/>
        <sz val="10.5"/>
        <color rgb="FFFF0000"/>
        <rFont val="Times New Roman"/>
        <family val="1"/>
      </rPr>
      <t>I.2.A. PENTHOUSE</t>
    </r>
  </si>
  <si>
    <r>
      <rPr>
        <sz val="7.5"/>
        <rFont val="Times New Roman"/>
        <family val="1"/>
      </rPr>
      <t>No</t>
    </r>
  </si>
  <si>
    <r>
      <rPr>
        <sz val="10.5"/>
        <rFont val="Times New Roman"/>
        <family val="1"/>
      </rPr>
      <t>Nails (Clous)</t>
    </r>
  </si>
  <si>
    <r>
      <rPr>
        <sz val="10.5"/>
        <rFont val="Times New Roman"/>
        <family val="1"/>
      </rPr>
      <t>sqms (m2)</t>
    </r>
  </si>
  <si>
    <r>
      <rPr>
        <sz val="10.5"/>
        <rFont val="Times New Roman"/>
        <family val="1"/>
      </rPr>
      <t>Fine sand (Sable fin Bugesera)</t>
    </r>
  </si>
  <si>
    <r>
      <rPr>
        <sz val="10.5"/>
        <rFont val="Times New Roman"/>
        <family val="1"/>
      </rPr>
      <t>Water proof product</t>
    </r>
  </si>
  <si>
    <r>
      <rPr>
        <sz val="10.5"/>
        <color rgb="FFFF0000"/>
        <rFont val="Times New Roman"/>
        <family val="1"/>
      </rPr>
      <t>S/total materials / 2</t>
    </r>
  </si>
  <si>
    <r>
      <rPr>
        <b/>
        <sz val="10.5"/>
        <color rgb="FFFF0000"/>
        <rFont val="Times New Roman"/>
        <family val="1"/>
      </rPr>
      <t>Total  3</t>
    </r>
  </si>
  <si>
    <r>
      <rPr>
        <b/>
        <sz val="10.5"/>
        <color rgb="FFFF0000"/>
        <rFont val="Times New Roman"/>
        <family val="1"/>
      </rPr>
      <t>I. 2. B. ROOFING (Iron sheet and trusses)</t>
    </r>
  </si>
  <si>
    <r>
      <rPr>
        <sz val="10.5"/>
        <rFont val="Times New Roman"/>
        <family val="1"/>
      </rPr>
      <t>Tubes 60X40 ep 1.25mm</t>
    </r>
  </si>
  <si>
    <r>
      <rPr>
        <sz val="10.5"/>
        <rFont val="Times New Roman"/>
        <family val="1"/>
      </rPr>
      <t>Tube 40X40 ep 1.25mm</t>
    </r>
  </si>
  <si>
    <r>
      <rPr>
        <sz val="10.5"/>
        <rFont val="Times New Roman"/>
        <family val="1"/>
      </rPr>
      <t>Tube 30X30 ep 1.25mm</t>
    </r>
  </si>
  <si>
    <r>
      <rPr>
        <sz val="10.5"/>
        <rFont val="Times New Roman"/>
        <family val="1"/>
      </rPr>
      <t>Iron sheets (Toles) BG  26</t>
    </r>
  </si>
  <si>
    <r>
      <rPr>
        <sz val="10.5"/>
        <rFont val="Times New Roman"/>
        <family val="1"/>
      </rPr>
      <t>Screws</t>
    </r>
  </si>
  <si>
    <r>
      <rPr>
        <sz val="10.5"/>
        <rFont val="Times New Roman"/>
        <family val="1"/>
      </rPr>
      <t>Baguettes</t>
    </r>
  </si>
  <si>
    <r>
      <rPr>
        <sz val="10.5"/>
        <rFont val="Times New Roman"/>
        <family val="1"/>
      </rPr>
      <t>Box</t>
    </r>
  </si>
  <si>
    <r>
      <rPr>
        <sz val="10.5"/>
        <rFont val="Times New Roman"/>
        <family val="1"/>
      </rPr>
      <t>Cutting Disk</t>
    </r>
  </si>
  <si>
    <r>
      <rPr>
        <sz val="10.5"/>
        <rFont val="Times New Roman"/>
        <family val="1"/>
      </rPr>
      <t>Paint (Anti-rouille)</t>
    </r>
  </si>
  <si>
    <r>
      <rPr>
        <sz val="10.5"/>
        <rFont val="Times New Roman"/>
        <family val="1"/>
      </rPr>
      <t>Pot</t>
    </r>
  </si>
  <si>
    <r>
      <rPr>
        <sz val="10.5"/>
        <rFont val="Times New Roman"/>
        <family val="1"/>
      </rPr>
      <t>Thinel</t>
    </r>
  </si>
  <si>
    <r>
      <rPr>
        <sz val="10.5"/>
        <rFont val="Times New Roman"/>
        <family val="1"/>
      </rPr>
      <t>Ltr</t>
    </r>
  </si>
  <si>
    <r>
      <rPr>
        <sz val="10.5"/>
        <color rgb="FFFF0000"/>
        <rFont val="Times New Roman"/>
        <family val="1"/>
      </rPr>
      <t>S/total materials/3</t>
    </r>
  </si>
  <si>
    <r>
      <rPr>
        <b/>
        <sz val="10.5"/>
        <color rgb="FFFF0000"/>
        <rFont val="Times New Roman"/>
        <family val="1"/>
      </rPr>
      <t>Total   4</t>
    </r>
  </si>
  <si>
    <r>
      <rPr>
        <b/>
        <sz val="11.5"/>
        <color rgb="FF006FC0"/>
        <rFont val="Times New Roman"/>
        <family val="1"/>
      </rPr>
      <t>I.3 Plastering</t>
    </r>
  </si>
  <si>
    <r>
      <rPr>
        <sz val="7.5"/>
        <rFont val="Times New Roman"/>
        <family val="1"/>
      </rPr>
      <t>ITEMS</t>
    </r>
  </si>
  <si>
    <r>
      <rPr>
        <sz val="7.5"/>
        <rFont val="Times New Roman"/>
        <family val="1"/>
      </rPr>
      <t>UNIT</t>
    </r>
  </si>
  <si>
    <r>
      <rPr>
        <sz val="7.5"/>
        <rFont val="Times New Roman"/>
        <family val="1"/>
      </rPr>
      <t>Qty</t>
    </r>
  </si>
  <si>
    <r>
      <rPr>
        <b/>
        <sz val="7.5"/>
        <rFont val="Times New Roman"/>
        <family val="1"/>
      </rPr>
      <t>U.P</t>
    </r>
  </si>
  <si>
    <r>
      <rPr>
        <b/>
        <sz val="9.5"/>
        <rFont val="Times New Roman"/>
        <family val="1"/>
      </rPr>
      <t>T.P</t>
    </r>
  </si>
  <si>
    <r>
      <rPr>
        <sz val="10.5"/>
        <rFont val="Times New Roman"/>
        <family val="1"/>
      </rPr>
      <t>Scaffolding</t>
    </r>
  </si>
  <si>
    <r>
      <rPr>
        <sz val="10.5"/>
        <color rgb="FFFF0000"/>
        <rFont val="Times New Roman"/>
        <family val="1"/>
      </rPr>
      <t>S/total materials/4</t>
    </r>
  </si>
  <si>
    <r>
      <rPr>
        <b/>
        <sz val="10.5"/>
        <color rgb="FFFF0000"/>
        <rFont val="Times New Roman"/>
        <family val="1"/>
      </rPr>
      <t>Total  5</t>
    </r>
  </si>
  <si>
    <r>
      <rPr>
        <b/>
        <sz val="10.5"/>
        <color rgb="FF00AF50"/>
        <rFont val="Times New Roman"/>
        <family val="1"/>
      </rPr>
      <t>Total Structure works and plastering  (Tot1+Tot2+Tot3+Tot4+To5)</t>
    </r>
  </si>
  <si>
    <r>
      <rPr>
        <b/>
        <sz val="15"/>
        <color rgb="FF00AF50"/>
        <rFont val="Times New Roman"/>
        <family val="1"/>
      </rPr>
      <t>Phase II.FINISHING  WORKS</t>
    </r>
  </si>
  <si>
    <r>
      <rPr>
        <sz val="11.5"/>
        <color rgb="FFFF0000"/>
        <rFont val="Times New Roman"/>
        <family val="1"/>
      </rPr>
      <t>II.1  BARS, DOORS AND WINDOWS ( les Grillages, Les Portes et Les Fenetres )</t>
    </r>
  </si>
  <si>
    <r>
      <rPr>
        <sz val="10.5"/>
        <rFont val="Times New Roman"/>
        <family val="1"/>
      </rPr>
      <t>Outside doors and windows in Aluminium</t>
    </r>
  </si>
  <si>
    <r>
      <rPr>
        <sz val="10.5"/>
        <rFont val="Times New Roman"/>
        <family val="1"/>
      </rPr>
      <t>Inside doors  in woods (Muvura)</t>
    </r>
  </si>
  <si>
    <r>
      <rPr>
        <sz val="10.5"/>
        <rFont val="Times New Roman"/>
        <family val="1"/>
      </rPr>
      <t>Bars (Grillage)</t>
    </r>
  </si>
  <si>
    <r>
      <rPr>
        <sz val="10.5"/>
        <color rgb="FFFF0000"/>
        <rFont val="Times New Roman"/>
        <family val="1"/>
      </rPr>
      <t>S/total materials/6</t>
    </r>
  </si>
  <si>
    <r>
      <rPr>
        <b/>
        <sz val="10.5"/>
        <color rgb="FFFF0000"/>
        <rFont val="Times New Roman"/>
        <family val="1"/>
      </rPr>
      <t>Total  6</t>
    </r>
  </si>
  <si>
    <r>
      <rPr>
        <sz val="10.5"/>
        <color rgb="FFFF0000"/>
        <rFont val="Times New Roman"/>
        <family val="1"/>
      </rPr>
      <t>II.2 TILINGS  ( CARRELAGE )</t>
    </r>
  </si>
  <si>
    <r>
      <rPr>
        <sz val="10.5"/>
        <rFont val="Times New Roman"/>
        <family val="1"/>
      </rPr>
      <t>Floor tiles</t>
    </r>
  </si>
  <si>
    <r>
      <rPr>
        <sz val="10.5"/>
        <rFont val="Times New Roman"/>
        <family val="1"/>
      </rPr>
      <t>Wall tiles (Bath room)</t>
    </r>
  </si>
  <si>
    <r>
      <rPr>
        <sz val="10.5"/>
        <rFont val="Times New Roman"/>
        <family val="1"/>
      </rPr>
      <t>Cement</t>
    </r>
  </si>
  <si>
    <r>
      <rPr>
        <sz val="10.5"/>
        <rFont val="Times New Roman"/>
        <family val="1"/>
      </rPr>
      <t>Gros sand</t>
    </r>
  </si>
  <si>
    <r>
      <rPr>
        <sz val="10.5"/>
        <rFont val="Times New Roman"/>
        <family val="1"/>
      </rPr>
      <t>cm( m³)</t>
    </r>
  </si>
  <si>
    <r>
      <rPr>
        <sz val="10.5"/>
        <rFont val="Times New Roman"/>
        <family val="1"/>
      </rPr>
      <t>Fine  Sand</t>
    </r>
  </si>
  <si>
    <r>
      <rPr>
        <sz val="10.5"/>
        <rFont val="Times New Roman"/>
        <family val="1"/>
      </rPr>
      <t>Grouting cement</t>
    </r>
  </si>
  <si>
    <r>
      <rPr>
        <b/>
        <sz val="10.5"/>
        <color rgb="FFFF0000"/>
        <rFont val="Times New Roman"/>
        <family val="1"/>
      </rPr>
      <t>Total   7</t>
    </r>
  </si>
  <si>
    <r>
      <rPr>
        <sz val="10.5"/>
        <color rgb="FFFF0000"/>
        <rFont val="Times New Roman"/>
        <family val="1"/>
      </rPr>
      <t>II.3 CEILLING (Plafond )</t>
    </r>
  </si>
  <si>
    <r>
      <rPr>
        <sz val="10.5"/>
        <rFont val="Times New Roman"/>
        <family val="1"/>
      </rPr>
      <t>Ceilling in gypsum (Material)</t>
    </r>
  </si>
  <si>
    <r>
      <rPr>
        <sz val="10.5"/>
        <color rgb="FF00AFEF"/>
        <rFont val="Times New Roman"/>
        <family val="1"/>
      </rPr>
      <t>sqms (m2)</t>
    </r>
  </si>
  <si>
    <r>
      <rPr>
        <b/>
        <sz val="10.5"/>
        <color rgb="FFFF0000"/>
        <rFont val="Times New Roman"/>
        <family val="1"/>
      </rPr>
      <t>Total   8</t>
    </r>
  </si>
  <si>
    <r>
      <rPr>
        <sz val="10.5"/>
        <color rgb="FFFF0000"/>
        <rFont val="Times New Roman"/>
        <family val="1"/>
      </rPr>
      <t>II.4  PAINT (Peinture )</t>
    </r>
  </si>
  <si>
    <r>
      <rPr>
        <sz val="10.5"/>
        <rFont val="Times New Roman"/>
        <family val="1"/>
      </rPr>
      <t>Outside Paint ( Peinture Exterieur)</t>
    </r>
  </si>
  <si>
    <r>
      <rPr>
        <sz val="10.5"/>
        <rFont val="Times New Roman"/>
        <family val="1"/>
      </rPr>
      <t>Inside Paint (peinture Interieur )</t>
    </r>
  </si>
  <si>
    <r>
      <rPr>
        <b/>
        <sz val="10.5"/>
        <color rgb="FFFF0000"/>
        <rFont val="Times New Roman"/>
        <family val="1"/>
      </rPr>
      <t>Total   9</t>
    </r>
  </si>
  <si>
    <r>
      <rPr>
        <sz val="11.5"/>
        <color rgb="FFFF0000"/>
        <rFont val="Times New Roman"/>
        <family val="1"/>
      </rPr>
      <t>II.5. FINAL ELECTRICITY  ( élèctricité)</t>
    </r>
  </si>
  <si>
    <r>
      <rPr>
        <sz val="10.5"/>
        <rFont val="Times New Roman"/>
        <family val="1"/>
      </rPr>
      <t>Final electricity (appareil)</t>
    </r>
  </si>
  <si>
    <r>
      <rPr>
        <b/>
        <sz val="10.5"/>
        <color rgb="FFFF0000"/>
        <rFont val="Times New Roman"/>
        <family val="1"/>
      </rPr>
      <t>Total   10</t>
    </r>
  </si>
  <si>
    <r>
      <rPr>
        <sz val="11.5"/>
        <color rgb="FFFF0000"/>
        <rFont val="Times New Roman"/>
        <family val="1"/>
      </rPr>
      <t>II.6.  BATHROOM ACCESSORIES (SANITAIRES)</t>
    </r>
  </si>
  <si>
    <r>
      <rPr>
        <sz val="10.5"/>
        <rFont val="Times New Roman"/>
        <family val="1"/>
      </rPr>
      <t>Bathroom accessories</t>
    </r>
  </si>
  <si>
    <r>
      <rPr>
        <b/>
        <sz val="10.5"/>
        <color rgb="FFFF0000"/>
        <rFont val="Times New Roman"/>
        <family val="1"/>
      </rPr>
      <t>Total  11</t>
    </r>
  </si>
  <si>
    <r>
      <rPr>
        <sz val="11.5"/>
        <color rgb="FFFF0000"/>
        <rFont val="Times New Roman"/>
        <family val="1"/>
      </rPr>
      <t>II.7. EXTERNAL WORKS ( TRAVAUX EXTERIEUR )</t>
    </r>
  </si>
  <si>
    <r>
      <rPr>
        <sz val="11.5"/>
        <rFont val="Times New Roman"/>
        <family val="1"/>
      </rPr>
      <t xml:space="preserve">Guard house, Fence  and  sliding gate
</t>
    </r>
    <r>
      <rPr>
        <sz val="11.5"/>
        <rFont val="Times New Roman"/>
        <family val="1"/>
      </rPr>
      <t>(Gueritte, Cloture et portail)</t>
    </r>
  </si>
  <si>
    <r>
      <rPr>
        <sz val="11.5"/>
        <rFont val="Times New Roman"/>
        <family val="1"/>
      </rPr>
      <t>item</t>
    </r>
  </si>
  <si>
    <r>
      <rPr>
        <sz val="11.5"/>
        <rFont val="Times New Roman"/>
        <family val="1"/>
      </rPr>
      <t xml:space="preserve">Septic tank  , soakway Pits and manholes ( Fosse
</t>
    </r>
    <r>
      <rPr>
        <sz val="11.5"/>
        <rFont val="Times New Roman"/>
        <family val="1"/>
      </rPr>
      <t>septique,puit perdu et regard de visité)</t>
    </r>
  </si>
  <si>
    <r>
      <rPr>
        <sz val="11.5"/>
        <rFont val="Times New Roman"/>
        <family val="1"/>
      </rPr>
      <t>Parking and paved area (Fournitures et pose des pavées</t>
    </r>
  </si>
  <si>
    <r>
      <rPr>
        <sz val="11.5"/>
        <rFont val="Times New Roman"/>
        <family val="1"/>
      </rPr>
      <t>sqm</t>
    </r>
  </si>
  <si>
    <r>
      <rPr>
        <sz val="11.5"/>
        <rFont val="Times New Roman"/>
        <family val="1"/>
      </rPr>
      <t>Garden ( Plantations de jardin et les arbres )</t>
    </r>
  </si>
  <si>
    <r>
      <rPr>
        <b/>
        <sz val="11.5"/>
        <color rgb="FFFF0000"/>
        <rFont val="Times New Roman"/>
        <family val="1"/>
      </rPr>
      <t>Total    12</t>
    </r>
  </si>
  <si>
    <r>
      <rPr>
        <b/>
        <sz val="10.5"/>
        <color rgb="FF00AF50"/>
        <rFont val="Times New Roman"/>
        <family val="1"/>
      </rPr>
      <t>Total finshing works  (Tot6+Tot7+Tot8+Tot9+Tot10+Tot11+Tot 12)</t>
    </r>
  </si>
  <si>
    <r>
      <rPr>
        <b/>
        <sz val="13.5"/>
        <color rgb="FFFF0000"/>
        <rFont val="Times New Roman"/>
        <family val="1"/>
      </rPr>
      <t>GENERAL TOTAL</t>
    </r>
  </si>
  <si>
    <r>
      <rPr>
        <b/>
        <sz val="10.5"/>
        <rFont val="Times New Roman"/>
        <family val="1"/>
      </rPr>
      <t>we say one hundred forty eight million, three hundreds thousand eight hundred twenty</t>
    </r>
  </si>
  <si>
    <r>
      <rPr>
        <b/>
        <sz val="10.5"/>
        <rFont val="Times New Roman"/>
        <family val="1"/>
      </rPr>
      <t>Rwandan francs only.</t>
    </r>
  </si>
  <si>
    <r>
      <rPr>
        <b/>
        <sz val="10.5"/>
        <rFont val="Times New Roman"/>
        <family val="1"/>
      </rPr>
      <t>Done at Kigali on 12</t>
    </r>
    <r>
      <rPr>
        <b/>
        <vertAlign val="superscript"/>
        <sz val="10.5"/>
        <rFont val="Times New Roman"/>
        <family val="1"/>
      </rPr>
      <t>th</t>
    </r>
    <r>
      <rPr>
        <b/>
        <sz val="10.5"/>
        <rFont val="Times New Roman"/>
        <family val="1"/>
      </rPr>
      <t xml:space="preserve">   December  2022</t>
    </r>
  </si>
  <si>
    <r>
      <rPr>
        <b/>
        <sz val="10.5"/>
        <rFont val="Times New Roman"/>
        <family val="1"/>
      </rPr>
      <t>M.D:  IRYAMUKURU Jean Bosco</t>
    </r>
  </si>
  <si>
    <t>IRYAMUKURU CAREER CONSTRUCTORS Ltd</t>
  </si>
  <si>
    <t>HOUSE KICKIRO P.O David</t>
  </si>
  <si>
    <t>RESIDENTIAL HOUSE(Main House)</t>
  </si>
  <si>
    <t>item</t>
  </si>
  <si>
    <t>Land excavation and filling(Deblais et Remblais )</t>
  </si>
  <si>
    <t>Excavation of trenches and bases(Fouilles et Semelles )</t>
  </si>
  <si>
    <t>cm( m3)</t>
  </si>
  <si>
    <t>Site cleaning and installation (Installation du chantien )</t>
  </si>
  <si>
    <t xml:space="preserve">I.2. Penthouse </t>
  </si>
  <si>
    <t>I.4 Plastering</t>
  </si>
  <si>
    <t>I. 3.  Roofing (Iron sheet and trusses)</t>
  </si>
  <si>
    <t>I.5 External Works ( Travaux Exterieur)</t>
  </si>
  <si>
    <t>Total  1</t>
  </si>
  <si>
    <t>Total  2</t>
  </si>
  <si>
    <t>Total   3</t>
  </si>
  <si>
    <t>Total  4</t>
  </si>
  <si>
    <t>S/total materials/5</t>
  </si>
  <si>
    <t>Labour (M.O)</t>
  </si>
  <si>
    <t>Total    5</t>
  </si>
  <si>
    <t xml:space="preserve">II.7. FINISHING OF EXTERNAL AREA </t>
  </si>
  <si>
    <t>GENERAL TOTAL RESIDENTIAL (Main) HOUSE</t>
  </si>
  <si>
    <r>
      <t>Done at Kigali on 13</t>
    </r>
    <r>
      <rPr>
        <b/>
        <vertAlign val="superscript"/>
        <sz val="10.5"/>
        <rFont val="Times New Roman"/>
        <family val="1"/>
      </rPr>
      <t>th</t>
    </r>
    <r>
      <rPr>
        <b/>
        <sz val="10.5"/>
        <rFont val="Times New Roman"/>
        <family val="1"/>
      </rPr>
      <t xml:space="preserve">  Junuary 2024</t>
    </r>
  </si>
  <si>
    <t>Total    12</t>
  </si>
  <si>
    <t>II.1  BARS, DOORS AND WINDOWS ( les Grillages, Les Portes et Les Fenetres )</t>
  </si>
  <si>
    <t>II.2 TILINGS  ( CARRELAGE )</t>
  </si>
  <si>
    <t>II.3 CEILLING (Plafond )</t>
  </si>
  <si>
    <t>II.4  PAINT (Peinture )</t>
  </si>
  <si>
    <t>II.5. FINAL ELECTRICITY  ( élèctricité)</t>
  </si>
  <si>
    <t>II.6.  BATHROOM ACCESSORIES (SANITAIRES)</t>
  </si>
  <si>
    <t>No</t>
  </si>
  <si>
    <t>ITEMS</t>
  </si>
  <si>
    <t>UNIT</t>
  </si>
  <si>
    <t>Qty</t>
  </si>
  <si>
    <t>U.P</t>
  </si>
  <si>
    <t>T.P</t>
  </si>
  <si>
    <r>
      <rPr>
        <sz val="11"/>
        <color rgb="FFFF0000"/>
        <rFont val="Times New Roman"/>
        <family val="1"/>
      </rPr>
      <t>S/total materials / 1</t>
    </r>
  </si>
  <si>
    <r>
      <rPr>
        <sz val="11"/>
        <color rgb="FF00AEEE"/>
        <rFont val="Times New Roman"/>
        <family val="1"/>
      </rPr>
      <t>Labour (M.O)</t>
    </r>
  </si>
  <si>
    <r>
      <rPr>
        <sz val="11"/>
        <color rgb="FF00AEEE"/>
        <rFont val="Times New Roman"/>
        <family val="1"/>
      </rPr>
      <t>ff</t>
    </r>
  </si>
  <si>
    <r>
      <rPr>
        <b/>
        <sz val="11"/>
        <color rgb="FFFF0000"/>
        <rFont val="Times New Roman"/>
        <family val="1"/>
      </rPr>
      <t>S/total materials / 2</t>
    </r>
  </si>
  <si>
    <r>
      <rPr>
        <sz val="11"/>
        <color rgb="FFFF0000"/>
        <rFont val="Times New Roman"/>
        <family val="1"/>
      </rPr>
      <t>S/total materials/3</t>
    </r>
  </si>
  <si>
    <r>
      <rPr>
        <sz val="11"/>
        <color rgb="FFFF0000"/>
        <rFont val="Times New Roman"/>
        <family val="1"/>
      </rPr>
      <t>S/total materials/4</t>
    </r>
  </si>
  <si>
    <r>
      <rPr>
        <b/>
        <sz val="11"/>
        <color rgb="FF00AF50"/>
        <rFont val="Times New Roman"/>
        <family val="1"/>
      </rPr>
      <t>Phase II.FINISHING  WORKS</t>
    </r>
  </si>
  <si>
    <r>
      <rPr>
        <sz val="11"/>
        <color rgb="FFFF0000"/>
        <rFont val="Times New Roman"/>
        <family val="1"/>
      </rPr>
      <t>S/total materials/6</t>
    </r>
  </si>
  <si>
    <r>
      <rPr>
        <b/>
        <sz val="11"/>
        <color rgb="FFFF0000"/>
        <rFont val="Times New Roman"/>
        <family val="1"/>
      </rPr>
      <t>Total  6</t>
    </r>
  </si>
  <si>
    <r>
      <rPr>
        <b/>
        <sz val="11"/>
        <color rgb="FFFF0000"/>
        <rFont val="Times New Roman"/>
        <family val="1"/>
      </rPr>
      <t>Total   7</t>
    </r>
  </si>
  <si>
    <r>
      <rPr>
        <sz val="11"/>
        <color rgb="FF00AFEF"/>
        <rFont val="Times New Roman"/>
        <family val="1"/>
      </rPr>
      <t>sqms (m2)</t>
    </r>
  </si>
  <si>
    <r>
      <rPr>
        <b/>
        <sz val="11"/>
        <color rgb="FFFF0000"/>
        <rFont val="Times New Roman"/>
        <family val="1"/>
      </rPr>
      <t>Total   8</t>
    </r>
  </si>
  <si>
    <r>
      <rPr>
        <b/>
        <sz val="11"/>
        <color rgb="FFFF0000"/>
        <rFont val="Times New Roman"/>
        <family val="1"/>
      </rPr>
      <t>Total   9</t>
    </r>
  </si>
  <si>
    <r>
      <rPr>
        <b/>
        <sz val="11"/>
        <color rgb="FFFF0000"/>
        <rFont val="Times New Roman"/>
        <family val="1"/>
      </rPr>
      <t>Total   10</t>
    </r>
  </si>
  <si>
    <t>Bathroom accessories</t>
  </si>
  <si>
    <r>
      <rPr>
        <b/>
        <sz val="11"/>
        <color rgb="FFFF0000"/>
        <rFont val="Times New Roman"/>
        <family val="1"/>
      </rPr>
      <t>Total  11</t>
    </r>
  </si>
  <si>
    <t>I.2.Rooftop</t>
  </si>
  <si>
    <t xml:space="preserve">GENERAL TOTAL APARTMENT HOUSE </t>
  </si>
  <si>
    <t>APARTMENT HOUSE</t>
  </si>
  <si>
    <t>SUMMARY</t>
  </si>
  <si>
    <t>Item</t>
  </si>
  <si>
    <t>Apartment House</t>
  </si>
  <si>
    <t>Structure Works</t>
  </si>
  <si>
    <t>Finishing works</t>
  </si>
  <si>
    <t>Residential (main) House</t>
  </si>
  <si>
    <t xml:space="preserve"> Total</t>
  </si>
  <si>
    <t>GENERAL TOTAL FOR WHOLE PROJECT</t>
  </si>
  <si>
    <r>
      <rPr>
        <b/>
        <sz val="12"/>
        <color rgb="FF00AF50"/>
        <rFont val="Times New Roman"/>
        <family val="1"/>
      </rPr>
      <t>Phase II.FINISHING  WORKS</t>
    </r>
  </si>
  <si>
    <t>HOUSE KICUKIRO P.O David</t>
  </si>
  <si>
    <t>Total for labour of Structure works and plastering  (Tot1+Tot2+Tot3+Tot4+To5)</t>
  </si>
  <si>
    <t>Total Labour for Structure works and plastering  (Tot1+Tot2+Tot3+Tot4+To5)</t>
  </si>
  <si>
    <t>Designation</t>
  </si>
  <si>
    <t>Unity</t>
  </si>
  <si>
    <t xml:space="preserve">Total Amount (VAT INCLUSIVE) </t>
  </si>
  <si>
    <t>Bill to:</t>
  </si>
  <si>
    <t>Pcs</t>
  </si>
  <si>
    <t>TIN: 102477271</t>
  </si>
  <si>
    <t>TRINITY MUSHA MINES ltd</t>
  </si>
  <si>
    <t>23/4/2026</t>
  </si>
  <si>
    <r>
      <t>Quotation N</t>
    </r>
    <r>
      <rPr>
        <b/>
        <vertAlign val="superscript"/>
        <sz val="14"/>
        <rFont val="Times New Roman"/>
        <family val="1"/>
      </rPr>
      <t>o</t>
    </r>
    <r>
      <rPr>
        <b/>
        <sz val="14"/>
        <rFont val="Times New Roman"/>
        <family val="1"/>
      </rPr>
      <t>: 004/2026</t>
    </r>
  </si>
  <si>
    <t>hp designjet T790  System Error Code: 86:01</t>
  </si>
  <si>
    <t>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</si>
</sst>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;[Red]#,##0"/>
    <numFmt numFmtId="166" formatCode="_(* #,##0_);_(* \(#,##0\);_(* &quot;-&quot;??_);_(@_)"/>
  </numFmts>
  <fonts count="79">
    <font>
      <sz val="10"/>
      <color rgb="FF000000"/>
      <name val="Times New Roman"/>
      <charset val="204"/>
    </font>
    <font>
      <sz val="11.5"/>
      <name val="Arial MT"/>
    </font>
    <font>
      <b/>
      <sz val="11.5"/>
      <name val="Times New Roman"/>
      <family val="1"/>
    </font>
    <font>
      <i/>
      <sz val="11.5"/>
      <name val="Arial"/>
      <family val="2"/>
    </font>
    <font>
      <b/>
      <sz val="15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color rgb="FF000000"/>
      <name val="Times New Roman"/>
      <family val="2"/>
    </font>
    <font>
      <sz val="10.5"/>
      <color rgb="FFFF0000"/>
      <name val="Times New Roman"/>
      <family val="2"/>
    </font>
    <font>
      <sz val="10.5"/>
      <color rgb="FF00AEEE"/>
      <name val="Times New Roman"/>
      <family val="2"/>
    </font>
    <font>
      <b/>
      <sz val="10.5"/>
      <color rgb="FFFF0000"/>
      <name val="Times New Roman"/>
      <family val="2"/>
    </font>
    <font>
      <sz val="11.5"/>
      <name val="Times New Roman"/>
      <family val="1"/>
    </font>
    <font>
      <sz val="7.5"/>
      <name val="Times New Roman"/>
      <family val="1"/>
    </font>
    <font>
      <b/>
      <sz val="7.5"/>
      <name val="Times New Roman"/>
      <family val="1"/>
    </font>
    <font>
      <b/>
      <sz val="9.5"/>
      <name val="Times New Roman"/>
      <family val="1"/>
    </font>
    <font>
      <sz val="7.5"/>
      <color rgb="FF000000"/>
      <name val="Times New Roman"/>
      <family val="2"/>
    </font>
    <font>
      <b/>
      <sz val="13.5"/>
      <color rgb="FF00AF50"/>
      <name val="Times New Roman"/>
      <family val="2"/>
    </font>
    <font>
      <sz val="10.5"/>
      <color rgb="FF00AFEF"/>
      <name val="Times New Roman"/>
      <family val="2"/>
    </font>
    <font>
      <b/>
      <sz val="11.5"/>
      <color rgb="FFFF0000"/>
      <name val="Times New Roman"/>
      <family val="2"/>
    </font>
    <font>
      <sz val="11.5"/>
      <color rgb="FF000000"/>
      <name val="Times New Roman"/>
      <family val="2"/>
    </font>
    <font>
      <b/>
      <sz val="13.5"/>
      <name val="Times New Roman"/>
      <family val="1"/>
    </font>
    <font>
      <b/>
      <sz val="13.5"/>
      <color rgb="FFFF0000"/>
      <name val="Times New Roman"/>
      <family val="2"/>
    </font>
    <font>
      <sz val="11.5"/>
      <color rgb="FFFF0000"/>
      <name val="Arial MT"/>
      <family val="2"/>
    </font>
    <font>
      <sz val="11.5"/>
      <name val="Arial MT"/>
      <family val="2"/>
    </font>
    <font>
      <i/>
      <sz val="11.5"/>
      <color rgb="FFE16B09"/>
      <name val="Arial"/>
      <family val="2"/>
    </font>
    <font>
      <b/>
      <sz val="15"/>
      <color rgb="FFFF0000"/>
      <name val="Times New Roman"/>
      <family val="1"/>
    </font>
    <font>
      <b/>
      <sz val="15"/>
      <color rgb="FF00AF50"/>
      <name val="Times New Roman"/>
      <family val="1"/>
    </font>
    <font>
      <b/>
      <sz val="10.5"/>
      <color rgb="FF006FC0"/>
      <name val="Times New Roman"/>
      <family val="1"/>
    </font>
    <font>
      <sz val="10.5"/>
      <color rgb="FFFF0000"/>
      <name val="Times New Roman"/>
      <family val="1"/>
    </font>
    <font>
      <sz val="10.5"/>
      <color rgb="FF00AEEE"/>
      <name val="Times New Roman"/>
      <family val="1"/>
    </font>
    <font>
      <b/>
      <sz val="10.5"/>
      <color rgb="FFFF0000"/>
      <name val="Times New Roman"/>
      <family val="1"/>
    </font>
    <font>
      <sz val="11.5"/>
      <color rgb="FF006FC0"/>
      <name val="Times New Roman"/>
      <family val="1"/>
    </font>
    <font>
      <b/>
      <sz val="11.5"/>
      <color rgb="FF006FC0"/>
      <name val="Times New Roman"/>
      <family val="1"/>
    </font>
    <font>
      <b/>
      <sz val="10.5"/>
      <color rgb="FF00AF50"/>
      <name val="Times New Roman"/>
      <family val="1"/>
    </font>
    <font>
      <sz val="11.5"/>
      <color rgb="FFFF0000"/>
      <name val="Times New Roman"/>
      <family val="1"/>
    </font>
    <font>
      <sz val="10.5"/>
      <color rgb="FF00AFEF"/>
      <name val="Times New Roman"/>
      <family val="1"/>
    </font>
    <font>
      <b/>
      <sz val="11.5"/>
      <color rgb="FFFF0000"/>
      <name val="Times New Roman"/>
      <family val="1"/>
    </font>
    <font>
      <b/>
      <sz val="13.5"/>
      <color rgb="FFFF0000"/>
      <name val="Times New Roman"/>
      <family val="1"/>
    </font>
    <font>
      <b/>
      <sz val="10.5"/>
      <name val="Times New Roman"/>
      <family val="1"/>
    </font>
    <font>
      <b/>
      <vertAlign val="superscript"/>
      <sz val="10.5"/>
      <name val="Times New Roman"/>
      <family val="1"/>
    </font>
    <font>
      <sz val="9"/>
      <name val="Arial MT"/>
      <family val="2"/>
    </font>
    <font>
      <b/>
      <sz val="11"/>
      <color rgb="FF0070C0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B0F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AEEE"/>
      <name val="Times New Roman"/>
      <family val="1"/>
    </font>
    <font>
      <sz val="11"/>
      <color rgb="FF006FC0"/>
      <name val="Times New Roman"/>
      <family val="1"/>
    </font>
    <font>
      <b/>
      <sz val="11"/>
      <color rgb="FF006FC0"/>
      <name val="Times New Roman"/>
      <family val="1"/>
    </font>
    <font>
      <b/>
      <sz val="11"/>
      <color rgb="FF00AF50"/>
      <name val="Times New Roman"/>
      <family val="1"/>
    </font>
    <font>
      <sz val="11"/>
      <color rgb="FF0070C0"/>
      <name val="Times New Roman"/>
      <family val="1"/>
    </font>
    <font>
      <sz val="11"/>
      <color rgb="FF00AFEF"/>
      <name val="Times New Roman"/>
      <family val="1"/>
    </font>
    <font>
      <sz val="10"/>
      <color rgb="FF000000"/>
      <name val="Times New Roman"/>
      <family val="1"/>
    </font>
    <font>
      <b/>
      <sz val="15"/>
      <name val="Times New Roman"/>
      <family val="1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.5"/>
      <color theme="7"/>
      <name val="Times New Roman"/>
      <family val="1"/>
    </font>
    <font>
      <sz val="20"/>
      <color rgb="FF00B050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00AF50"/>
      <name val="Times New Roman"/>
      <family val="1"/>
    </font>
    <font>
      <sz val="10"/>
      <color rgb="FF00B0F0"/>
      <name val="Times New Roman"/>
      <family val="1"/>
    </font>
    <font>
      <b/>
      <sz val="11"/>
      <color rgb="FF00B0F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6"/>
      <color theme="2"/>
      <name val="Times New Roman"/>
      <family val="1"/>
    </font>
    <font>
      <sz val="10"/>
      <color rgb="FF0070C0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0"/>
      <color rgb="FF000000"/>
      <name val="Times New Roman"/>
      <family val="1"/>
    </font>
    <font>
      <i/>
      <sz val="9"/>
      <color rgb="FF000000"/>
      <name val="Winston Andrews"/>
    </font>
    <font>
      <b/>
      <i/>
      <sz val="9"/>
      <color rgb="FF000000"/>
      <name val="Segoe UI"/>
      <family val="2"/>
    </font>
    <font>
      <sz val="1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theme="9" tint="-0.249977111117893"/>
      </bottom>
      <diagonal/>
    </border>
  </borders>
  <cellStyleXfs count="2">
    <xf numFmtId="0" fontId="0" fillId="0" borderId="0"/>
    <xf numFmtId="43" fontId="57" fillId="0" borderId="0" applyFont="0" applyFill="0" applyBorder="0" applyAlignment="0" applyProtection="0"/>
  </cellStyleXfs>
  <cellXfs count="22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42"/>
    </xf>
    <xf numFmtId="0" fontId="6" fillId="0" borderId="2" xfId="0" applyFont="1" applyBorder="1" applyAlignment="1">
      <alignment horizontal="left" vertical="top" wrapText="1"/>
    </xf>
    <xf numFmtId="1" fontId="7" fillId="0" borderId="2" xfId="0" applyNumberFormat="1" applyFont="1" applyBorder="1" applyAlignment="1">
      <alignment horizontal="right" vertical="top" shrinkToFit="1"/>
    </xf>
    <xf numFmtId="3" fontId="7" fillId="0" borderId="2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horizontal="left" wrapText="1"/>
    </xf>
    <xf numFmtId="165" fontId="8" fillId="0" borderId="2" xfId="0" applyNumberFormat="1" applyFont="1" applyBorder="1" applyAlignment="1">
      <alignment horizontal="right" vertical="top" shrinkToFit="1"/>
    </xf>
    <xf numFmtId="1" fontId="9" fillId="0" borderId="2" xfId="0" applyNumberFormat="1" applyFont="1" applyBorder="1" applyAlignment="1">
      <alignment horizontal="right" vertical="top" shrinkToFit="1"/>
    </xf>
    <xf numFmtId="3" fontId="9" fillId="0" borderId="2" xfId="0" applyNumberFormat="1" applyFont="1" applyBorder="1" applyAlignment="1">
      <alignment horizontal="right" vertical="top" shrinkToFit="1"/>
    </xf>
    <xf numFmtId="0" fontId="5" fillId="0" borderId="2" xfId="0" applyFont="1" applyBorder="1" applyAlignment="1">
      <alignment horizontal="left" vertical="top" wrapText="1"/>
    </xf>
    <xf numFmtId="165" fontId="10" fillId="0" borderId="2" xfId="0" applyNumberFormat="1" applyFont="1" applyBorder="1" applyAlignment="1">
      <alignment horizontal="right" vertical="top" shrinkToFit="1"/>
    </xf>
    <xf numFmtId="0" fontId="12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1" fontId="15" fillId="0" borderId="2" xfId="0" applyNumberFormat="1" applyFont="1" applyBorder="1" applyAlignment="1">
      <alignment horizontal="right" vertical="top" shrinkToFit="1"/>
    </xf>
    <xf numFmtId="3" fontId="16" fillId="0" borderId="2" xfId="0" applyNumberFormat="1" applyFont="1" applyBorder="1" applyAlignment="1">
      <alignment horizontal="left" vertical="top" indent="2" shrinkToFit="1"/>
    </xf>
    <xf numFmtId="1" fontId="17" fillId="0" borderId="2" xfId="0" applyNumberFormat="1" applyFont="1" applyBorder="1" applyAlignment="1">
      <alignment horizontal="right" vertical="top" shrinkToFit="1"/>
    </xf>
    <xf numFmtId="1" fontId="7" fillId="0" borderId="2" xfId="0" applyNumberFormat="1" applyFont="1" applyBorder="1" applyAlignment="1">
      <alignment horizontal="center" vertical="top" shrinkToFit="1"/>
    </xf>
    <xf numFmtId="165" fontId="18" fillId="0" borderId="2" xfId="0" applyNumberFormat="1" applyFont="1" applyBorder="1" applyAlignment="1">
      <alignment horizontal="right" vertical="top" shrinkToFit="1"/>
    </xf>
    <xf numFmtId="1" fontId="19" fillId="0" borderId="2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3" fontId="19" fillId="0" borderId="2" xfId="0" applyNumberFormat="1" applyFont="1" applyBorder="1" applyAlignment="1">
      <alignment horizontal="right" vertical="center" shrinkToFit="1"/>
    </xf>
    <xf numFmtId="1" fontId="19" fillId="0" borderId="2" xfId="0" applyNumberFormat="1" applyFont="1" applyBorder="1" applyAlignment="1">
      <alignment horizontal="right" vertical="top" shrinkToFit="1"/>
    </xf>
    <xf numFmtId="0" fontId="11" fillId="0" borderId="2" xfId="0" applyFont="1" applyBorder="1" applyAlignment="1">
      <alignment horizontal="left" vertical="top" wrapText="1"/>
    </xf>
    <xf numFmtId="3" fontId="19" fillId="0" borderId="2" xfId="0" applyNumberFormat="1" applyFont="1" applyBorder="1" applyAlignment="1">
      <alignment horizontal="right" vertical="top" shrinkToFit="1"/>
    </xf>
    <xf numFmtId="0" fontId="2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165" fontId="21" fillId="0" borderId="2" xfId="0" applyNumberFormat="1" applyFont="1" applyBorder="1" applyAlignment="1">
      <alignment horizontal="right" vertical="top" shrinkToFit="1"/>
    </xf>
    <xf numFmtId="0" fontId="42" fillId="0" borderId="2" xfId="0" applyFont="1" applyBorder="1" applyAlignment="1">
      <alignment horizontal="left" vertical="top" wrapText="1"/>
    </xf>
    <xf numFmtId="0" fontId="44" fillId="0" borderId="2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42" fillId="0" borderId="2" xfId="0" applyFont="1" applyBorder="1" applyAlignment="1">
      <alignment horizontal="right" vertical="top" wrapText="1"/>
    </xf>
    <xf numFmtId="1" fontId="47" fillId="0" borderId="2" xfId="0" applyNumberFormat="1" applyFont="1" applyBorder="1" applyAlignment="1">
      <alignment horizontal="right" vertical="top" shrinkToFit="1"/>
    </xf>
    <xf numFmtId="0" fontId="47" fillId="0" borderId="2" xfId="0" applyFont="1" applyBorder="1" applyAlignment="1">
      <alignment horizontal="left" vertical="top" wrapText="1"/>
    </xf>
    <xf numFmtId="3" fontId="47" fillId="0" borderId="2" xfId="0" applyNumberFormat="1" applyFont="1" applyBorder="1" applyAlignment="1">
      <alignment horizontal="right" vertical="top" shrinkToFit="1"/>
    </xf>
    <xf numFmtId="0" fontId="48" fillId="0" borderId="2" xfId="0" applyFont="1" applyBorder="1" applyAlignment="1">
      <alignment horizontal="left" wrapText="1"/>
    </xf>
    <xf numFmtId="0" fontId="49" fillId="0" borderId="2" xfId="0" applyFont="1" applyBorder="1" applyAlignment="1">
      <alignment horizontal="left" vertical="top" wrapText="1"/>
    </xf>
    <xf numFmtId="165" fontId="44" fillId="0" borderId="2" xfId="0" applyNumberFormat="1" applyFont="1" applyBorder="1" applyAlignment="1">
      <alignment horizontal="right" vertical="top" shrinkToFit="1"/>
    </xf>
    <xf numFmtId="1" fontId="45" fillId="0" borderId="2" xfId="0" applyNumberFormat="1" applyFont="1" applyBorder="1" applyAlignment="1">
      <alignment horizontal="right" vertical="top" shrinkToFit="1"/>
    </xf>
    <xf numFmtId="3" fontId="45" fillId="0" borderId="2" xfId="0" applyNumberFormat="1" applyFont="1" applyBorder="1" applyAlignment="1">
      <alignment horizontal="right" vertical="top" shrinkToFit="1"/>
    </xf>
    <xf numFmtId="0" fontId="45" fillId="0" borderId="2" xfId="0" applyFont="1" applyBorder="1" applyAlignment="1">
      <alignment horizontal="left" wrapText="1"/>
    </xf>
    <xf numFmtId="165" fontId="50" fillId="0" borderId="2" xfId="0" applyNumberFormat="1" applyFont="1" applyBorder="1" applyAlignment="1">
      <alignment horizontal="right" vertical="top" shrinkToFit="1"/>
    </xf>
    <xf numFmtId="1" fontId="51" fillId="0" borderId="2" xfId="0" applyNumberFormat="1" applyFont="1" applyBorder="1" applyAlignment="1">
      <alignment horizontal="right" vertical="top" shrinkToFit="1"/>
    </xf>
    <xf numFmtId="3" fontId="51" fillId="0" borderId="2" xfId="0" applyNumberFormat="1" applyFont="1" applyBorder="1" applyAlignment="1">
      <alignment horizontal="right" vertical="top" shrinkToFit="1"/>
    </xf>
    <xf numFmtId="3" fontId="50" fillId="0" borderId="2" xfId="0" applyNumberFormat="1" applyFont="1" applyBorder="1" applyAlignment="1">
      <alignment horizontal="right" vertical="top" shrinkToFit="1"/>
    </xf>
    <xf numFmtId="1" fontId="45" fillId="0" borderId="2" xfId="0" applyNumberFormat="1" applyFont="1" applyBorder="1" applyAlignment="1">
      <alignment horizontal="right" vertical="center" shrinkToFit="1"/>
    </xf>
    <xf numFmtId="0" fontId="45" fillId="0" borderId="2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center" wrapText="1"/>
    </xf>
    <xf numFmtId="3" fontId="45" fillId="0" borderId="2" xfId="0" applyNumberFormat="1" applyFont="1" applyBorder="1" applyAlignment="1">
      <alignment horizontal="right" vertical="center" shrinkToFit="1"/>
    </xf>
    <xf numFmtId="0" fontId="50" fillId="0" borderId="2" xfId="0" applyFont="1" applyBorder="1" applyAlignment="1">
      <alignment horizontal="left" vertical="top" wrapText="1"/>
    </xf>
    <xf numFmtId="3" fontId="50" fillId="0" borderId="2" xfId="0" applyNumberFormat="1" applyFont="1" applyBorder="1" applyAlignment="1">
      <alignment horizontal="right" vertical="center" shrinkToFit="1"/>
    </xf>
    <xf numFmtId="0" fontId="47" fillId="0" borderId="2" xfId="0" applyFont="1" applyBorder="1" applyAlignment="1">
      <alignment horizontal="left" wrapText="1"/>
    </xf>
    <xf numFmtId="3" fontId="47" fillId="0" borderId="2" xfId="0" applyNumberFormat="1" applyFont="1" applyBorder="1" applyAlignment="1">
      <alignment horizontal="right" vertical="center" shrinkToFit="1"/>
    </xf>
    <xf numFmtId="0" fontId="55" fillId="0" borderId="2" xfId="0" applyFont="1" applyBorder="1" applyAlignment="1">
      <alignment horizontal="left" wrapText="1"/>
    </xf>
    <xf numFmtId="0" fontId="55" fillId="0" borderId="0" xfId="0" applyFont="1" applyAlignment="1">
      <alignment horizontal="left" vertical="top"/>
    </xf>
    <xf numFmtId="1" fontId="56" fillId="0" borderId="2" xfId="0" applyNumberFormat="1" applyFont="1" applyBorder="1" applyAlignment="1">
      <alignment horizontal="right" vertical="top" shrinkToFit="1"/>
    </xf>
    <xf numFmtId="1" fontId="45" fillId="0" borderId="2" xfId="0" applyNumberFormat="1" applyFont="1" applyBorder="1" applyAlignment="1">
      <alignment horizontal="center" vertical="top" shrinkToFit="1"/>
    </xf>
    <xf numFmtId="0" fontId="41" fillId="0" borderId="2" xfId="0" applyFont="1" applyBorder="1" applyAlignment="1">
      <alignment horizontal="left" vertical="top" wrapText="1"/>
    </xf>
    <xf numFmtId="3" fontId="48" fillId="0" borderId="2" xfId="0" applyNumberFormat="1" applyFont="1" applyBorder="1" applyAlignment="1">
      <alignment horizontal="right" vertical="center" shrinkToFit="1"/>
    </xf>
    <xf numFmtId="0" fontId="59" fillId="0" borderId="7" xfId="0" applyFont="1" applyBorder="1" applyAlignment="1">
      <alignment horizontal="left" vertical="top"/>
    </xf>
    <xf numFmtId="0" fontId="62" fillId="0" borderId="7" xfId="0" applyFont="1" applyBorder="1" applyAlignment="1">
      <alignment horizontal="left" vertical="top"/>
    </xf>
    <xf numFmtId="0" fontId="59" fillId="3" borderId="7" xfId="0" applyFont="1" applyFill="1" applyBorder="1" applyAlignment="1">
      <alignment horizontal="center" vertical="top" wrapText="1"/>
    </xf>
    <xf numFmtId="166" fontId="45" fillId="3" borderId="7" xfId="1" applyNumberFormat="1" applyFont="1" applyFill="1" applyBorder="1" applyAlignment="1">
      <alignment horizontal="left" vertical="top"/>
    </xf>
    <xf numFmtId="0" fontId="45" fillId="0" borderId="10" xfId="0" applyFont="1" applyBorder="1" applyAlignment="1">
      <alignment horizontal="left" wrapText="1"/>
    </xf>
    <xf numFmtId="0" fontId="49" fillId="0" borderId="11" xfId="0" applyFont="1" applyBorder="1" applyAlignment="1">
      <alignment horizontal="left" vertical="top" wrapText="1"/>
    </xf>
    <xf numFmtId="0" fontId="49" fillId="0" borderId="6" xfId="0" applyFont="1" applyBorder="1" applyAlignment="1">
      <alignment horizontal="left" vertical="top" wrapText="1"/>
    </xf>
    <xf numFmtId="3" fontId="54" fillId="0" borderId="12" xfId="0" applyNumberFormat="1" applyFont="1" applyBorder="1" applyAlignment="1">
      <alignment horizontal="left" vertical="top" indent="2" shrinkToFit="1"/>
    </xf>
    <xf numFmtId="0" fontId="45" fillId="0" borderId="13" xfId="0" applyFont="1" applyBorder="1" applyAlignment="1">
      <alignment horizontal="left" wrapText="1"/>
    </xf>
    <xf numFmtId="0" fontId="45" fillId="0" borderId="0" xfId="0" applyFont="1" applyAlignment="1">
      <alignment horizontal="left" wrapText="1"/>
    </xf>
    <xf numFmtId="0" fontId="49" fillId="0" borderId="0" xfId="0" applyFont="1" applyAlignment="1">
      <alignment horizontal="left" vertical="top" wrapText="1"/>
    </xf>
    <xf numFmtId="3" fontId="54" fillId="0" borderId="0" xfId="0" applyNumberFormat="1" applyFont="1" applyAlignment="1">
      <alignment horizontal="left" vertical="top" indent="2" shrinkToFit="1"/>
    </xf>
    <xf numFmtId="0" fontId="59" fillId="5" borderId="7" xfId="0" applyFont="1" applyFill="1" applyBorder="1" applyAlignment="1">
      <alignment horizontal="left" vertical="top"/>
    </xf>
    <xf numFmtId="166" fontId="43" fillId="5" borderId="7" xfId="1" applyNumberFormat="1" applyFont="1" applyFill="1" applyBorder="1" applyAlignment="1">
      <alignment horizontal="left" vertical="top"/>
    </xf>
    <xf numFmtId="0" fontId="64" fillId="0" borderId="0" xfId="0" applyFont="1" applyAlignment="1">
      <alignment vertical="top"/>
    </xf>
    <xf numFmtId="0" fontId="44" fillId="0" borderId="10" xfId="0" applyFont="1" applyBorder="1" applyAlignment="1">
      <alignment horizontal="left" vertical="top" wrapText="1"/>
    </xf>
    <xf numFmtId="165" fontId="44" fillId="0" borderId="10" xfId="0" applyNumberFormat="1" applyFont="1" applyBorder="1" applyAlignment="1">
      <alignment horizontal="right" vertical="top" shrinkToFit="1"/>
    </xf>
    <xf numFmtId="0" fontId="45" fillId="0" borderId="7" xfId="0" applyFont="1" applyBorder="1" applyAlignment="1">
      <alignment horizontal="left" wrapText="1"/>
    </xf>
    <xf numFmtId="3" fontId="54" fillId="0" borderId="7" xfId="0" applyNumberFormat="1" applyFont="1" applyBorder="1" applyAlignment="1">
      <alignment horizontal="left" vertical="top" indent="2" shrinkToFit="1"/>
    </xf>
    <xf numFmtId="0" fontId="55" fillId="0" borderId="13" xfId="0" applyFont="1" applyBorder="1" applyAlignment="1">
      <alignment horizontal="left" wrapText="1"/>
    </xf>
    <xf numFmtId="0" fontId="44" fillId="0" borderId="0" xfId="0" applyFont="1" applyAlignment="1">
      <alignment horizontal="left" vertical="top"/>
    </xf>
    <xf numFmtId="166" fontId="67" fillId="0" borderId="0" xfId="1" applyNumberFormat="1" applyFont="1" applyFill="1" applyBorder="1" applyAlignment="1">
      <alignment horizontal="left" vertical="top"/>
    </xf>
    <xf numFmtId="166" fontId="47" fillId="0" borderId="0" xfId="1" applyNumberFormat="1" applyFont="1" applyFill="1" applyBorder="1" applyAlignment="1">
      <alignment horizontal="left" vertical="top"/>
    </xf>
    <xf numFmtId="166" fontId="45" fillId="0" borderId="0" xfId="0" applyNumberFormat="1" applyFont="1" applyAlignment="1">
      <alignment horizontal="left" vertical="top"/>
    </xf>
    <xf numFmtId="3" fontId="68" fillId="0" borderId="2" xfId="0" applyNumberFormat="1" applyFont="1" applyBorder="1" applyAlignment="1">
      <alignment horizontal="left" vertical="top" indent="2" shrinkToFit="1"/>
    </xf>
    <xf numFmtId="0" fontId="47" fillId="0" borderId="0" xfId="0" applyFont="1" applyAlignment="1">
      <alignment horizontal="left" vertical="top"/>
    </xf>
    <xf numFmtId="0" fontId="69" fillId="0" borderId="0" xfId="0" applyFont="1" applyAlignment="1">
      <alignment horizontal="left" vertical="top"/>
    </xf>
    <xf numFmtId="0" fontId="0" fillId="0" borderId="7" xfId="0" applyBorder="1" applyAlignment="1">
      <alignment horizontal="left" vertical="top"/>
    </xf>
    <xf numFmtId="166" fontId="0" fillId="0" borderId="7" xfId="1" applyNumberFormat="1" applyFont="1" applyFill="1" applyBorder="1" applyAlignment="1">
      <alignment horizontal="left" vertical="top"/>
    </xf>
    <xf numFmtId="0" fontId="69" fillId="0" borderId="7" xfId="0" applyFont="1" applyBorder="1" applyAlignment="1">
      <alignment horizontal="left" vertical="top"/>
    </xf>
    <xf numFmtId="0" fontId="69" fillId="0" borderId="0" xfId="0" applyFont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71" fillId="0" borderId="0" xfId="0" applyFont="1" applyAlignment="1">
      <alignment horizontal="left" vertical="top"/>
    </xf>
    <xf numFmtId="166" fontId="70" fillId="7" borderId="7" xfId="1" applyNumberFormat="1" applyFont="1" applyFill="1" applyBorder="1" applyAlignment="1">
      <alignment horizontal="left" vertical="top"/>
    </xf>
    <xf numFmtId="0" fontId="57" fillId="0" borderId="0" xfId="0" applyFont="1" applyAlignment="1">
      <alignment horizontal="left" vertical="top"/>
    </xf>
    <xf numFmtId="0" fontId="57" fillId="0" borderId="7" xfId="0" applyFont="1" applyBorder="1" applyAlignment="1">
      <alignment horizontal="left" vertical="top"/>
    </xf>
    <xf numFmtId="0" fontId="57" fillId="0" borderId="0" xfId="0" quotePrefix="1" applyFont="1" applyAlignment="1">
      <alignment horizontal="left" vertical="top"/>
    </xf>
    <xf numFmtId="0" fontId="72" fillId="0" borderId="0" xfId="0" applyFont="1" applyAlignment="1">
      <alignment horizontal="left" vertical="top"/>
    </xf>
    <xf numFmtId="0" fontId="71" fillId="0" borderId="0" xfId="0" applyFont="1" applyAlignment="1">
      <alignment vertical="top"/>
    </xf>
    <xf numFmtId="166" fontId="75" fillId="0" borderId="0" xfId="1" applyNumberFormat="1" applyFont="1" applyFill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77" fillId="6" borderId="7" xfId="0" applyFont="1" applyFill="1" applyBorder="1" applyAlignment="1">
      <alignment horizontal="left" vertical="top"/>
    </xf>
    <xf numFmtId="43" fontId="0" fillId="0" borderId="0" xfId="1" applyFont="1" applyAlignment="1">
      <alignment horizontal="left" vertical="top"/>
    </xf>
    <xf numFmtId="0" fontId="0" fillId="0" borderId="0" xfId="0" applyAlignment="1">
      <alignment horizontal="left" vertical="center"/>
    </xf>
    <xf numFmtId="166" fontId="0" fillId="0" borderId="0" xfId="1" applyNumberFormat="1" applyFont="1" applyAlignment="1">
      <alignment vertical="center"/>
    </xf>
    <xf numFmtId="164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 vertical="top"/>
    </xf>
    <xf numFmtId="0" fontId="77" fillId="6" borderId="7" xfId="0" applyFont="1" applyFill="1" applyBorder="1" applyAlignment="1">
      <alignment horizontal="left" vertical="center"/>
    </xf>
    <xf numFmtId="166" fontId="0" fillId="0" borderId="7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top"/>
    </xf>
    <xf numFmtId="0" fontId="78" fillId="0" borderId="0" xfId="0" applyFont="1" applyAlignment="1">
      <alignment horizontal="left" vertical="top"/>
    </xf>
    <xf numFmtId="0" fontId="59" fillId="0" borderId="0" xfId="0" applyFont="1" applyAlignment="1">
      <alignment horizontal="left" vertical="top"/>
    </xf>
    <xf numFmtId="0" fontId="43" fillId="0" borderId="3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5" xfId="0" applyFont="1" applyBorder="1" applyAlignment="1">
      <alignment horizontal="center" vertical="top" wrapText="1"/>
    </xf>
    <xf numFmtId="0" fontId="38" fillId="0" borderId="6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top" wrapText="1"/>
    </xf>
    <xf numFmtId="0" fontId="60" fillId="2" borderId="0" xfId="0" applyFont="1" applyFill="1" applyAlignment="1">
      <alignment horizontal="center" vertical="top"/>
    </xf>
    <xf numFmtId="0" fontId="59" fillId="4" borderId="8" xfId="0" applyFont="1" applyFill="1" applyBorder="1" applyAlignment="1">
      <alignment horizontal="center" vertical="top" wrapText="1"/>
    </xf>
    <xf numFmtId="0" fontId="59" fillId="4" borderId="9" xfId="0" applyFont="1" applyFill="1" applyBorder="1" applyAlignment="1">
      <alignment horizontal="center" vertical="top" wrapText="1"/>
    </xf>
    <xf numFmtId="166" fontId="45" fillId="4" borderId="8" xfId="1" applyNumberFormat="1" applyFont="1" applyFill="1" applyBorder="1" applyAlignment="1">
      <alignment horizontal="center" vertical="top"/>
    </xf>
    <xf numFmtId="166" fontId="45" fillId="4" borderId="9" xfId="1" applyNumberFormat="1" applyFont="1" applyFill="1" applyBorder="1" applyAlignment="1">
      <alignment horizontal="center" vertical="top"/>
    </xf>
    <xf numFmtId="0" fontId="63" fillId="0" borderId="0" xfId="0" applyFont="1" applyAlignment="1">
      <alignment horizontal="center" vertical="top"/>
    </xf>
    <xf numFmtId="166" fontId="64" fillId="0" borderId="0" xfId="0" applyNumberFormat="1" applyFont="1" applyAlignment="1">
      <alignment horizontal="center" vertical="top"/>
    </xf>
    <xf numFmtId="0" fontId="55" fillId="0" borderId="4" xfId="0" applyFont="1" applyBorder="1" applyAlignment="1">
      <alignment horizontal="left" vertical="top" wrapText="1" indent="16"/>
    </xf>
    <xf numFmtId="0" fontId="55" fillId="0" borderId="4" xfId="0" applyFont="1" applyBorder="1" applyAlignment="1">
      <alignment horizontal="left" wrapText="1" indent="12"/>
    </xf>
    <xf numFmtId="0" fontId="55" fillId="0" borderId="1" xfId="0" applyFont="1" applyBorder="1" applyAlignment="1">
      <alignment horizontal="left" vertical="top" wrapText="1" indent="11"/>
    </xf>
    <xf numFmtId="0" fontId="38" fillId="0" borderId="3" xfId="0" applyFont="1" applyBorder="1" applyAlignment="1">
      <alignment horizontal="left" vertical="top" wrapText="1"/>
    </xf>
    <xf numFmtId="0" fontId="38" fillId="0" borderId="4" xfId="0" applyFont="1" applyBorder="1" applyAlignment="1">
      <alignment horizontal="left" vertical="top" wrapText="1"/>
    </xf>
    <xf numFmtId="0" fontId="38" fillId="0" borderId="5" xfId="0" applyFont="1" applyBorder="1" applyAlignment="1">
      <alignment horizontal="left" vertical="top" wrapText="1"/>
    </xf>
    <xf numFmtId="0" fontId="65" fillId="0" borderId="7" xfId="0" applyFont="1" applyBorder="1" applyAlignment="1">
      <alignment horizontal="left" vertical="top" wrapText="1" indent="13"/>
    </xf>
    <xf numFmtId="0" fontId="55" fillId="0" borderId="14" xfId="0" applyFont="1" applyBorder="1" applyAlignment="1">
      <alignment horizontal="left" vertical="top" wrapText="1" indent="7"/>
    </xf>
    <xf numFmtId="0" fontId="55" fillId="0" borderId="1" xfId="0" applyFont="1" applyBorder="1" applyAlignment="1">
      <alignment horizontal="left" vertical="top" wrapText="1" indent="7"/>
    </xf>
    <xf numFmtId="0" fontId="55" fillId="0" borderId="15" xfId="0" applyFont="1" applyBorder="1" applyAlignment="1">
      <alignment horizontal="left" vertical="top" wrapText="1" indent="7"/>
    </xf>
    <xf numFmtId="0" fontId="55" fillId="0" borderId="3" xfId="0" applyFont="1" applyBorder="1" applyAlignment="1">
      <alignment horizontal="left" vertical="top" wrapText="1" indent="23"/>
    </xf>
    <xf numFmtId="0" fontId="55" fillId="0" borderId="4" xfId="0" applyFont="1" applyBorder="1" applyAlignment="1">
      <alignment horizontal="left" vertical="top" wrapText="1" indent="23"/>
    </xf>
    <xf numFmtId="0" fontId="55" fillId="0" borderId="5" xfId="0" applyFont="1" applyBorder="1" applyAlignment="1">
      <alignment horizontal="left" vertical="top" wrapText="1" indent="23"/>
    </xf>
    <xf numFmtId="0" fontId="55" fillId="0" borderId="3" xfId="0" applyFont="1" applyBorder="1" applyAlignment="1">
      <alignment horizontal="left" vertical="top" wrapText="1" indent="25"/>
    </xf>
    <xf numFmtId="0" fontId="55" fillId="0" borderId="4" xfId="0" applyFont="1" applyBorder="1" applyAlignment="1">
      <alignment horizontal="left" vertical="top" wrapText="1" indent="25"/>
    </xf>
    <xf numFmtId="0" fontId="55" fillId="0" borderId="5" xfId="0" applyFont="1" applyBorder="1" applyAlignment="1">
      <alignment horizontal="left" vertical="top" wrapText="1" indent="25"/>
    </xf>
    <xf numFmtId="0" fontId="55" fillId="0" borderId="3" xfId="0" applyFont="1" applyBorder="1" applyAlignment="1">
      <alignment horizontal="left" vertical="top" wrapText="1" indent="26"/>
    </xf>
    <xf numFmtId="0" fontId="55" fillId="0" borderId="4" xfId="0" applyFont="1" applyBorder="1" applyAlignment="1">
      <alignment horizontal="left" vertical="top" wrapText="1" indent="26"/>
    </xf>
    <xf numFmtId="0" fontId="55" fillId="0" borderId="5" xfId="0" applyFont="1" applyBorder="1" applyAlignment="1">
      <alignment horizontal="left" vertical="top" wrapText="1" indent="26"/>
    </xf>
    <xf numFmtId="0" fontId="52" fillId="0" borderId="1" xfId="0" applyFont="1" applyBorder="1" applyAlignment="1">
      <alignment horizontal="left" vertical="top" wrapText="1" indent="20"/>
    </xf>
    <xf numFmtId="0" fontId="42" fillId="0" borderId="1" xfId="0" applyFont="1" applyBorder="1" applyAlignment="1">
      <alignment horizontal="left" vertical="top" wrapText="1" indent="20"/>
    </xf>
    <xf numFmtId="0" fontId="41" fillId="0" borderId="3" xfId="0" applyFont="1" applyBorder="1" applyAlignment="1">
      <alignment horizontal="left" vertical="top" wrapText="1" indent="19"/>
    </xf>
    <xf numFmtId="0" fontId="41" fillId="0" borderId="4" xfId="0" applyFont="1" applyBorder="1" applyAlignment="1">
      <alignment horizontal="left" vertical="top" wrapText="1" indent="19"/>
    </xf>
    <xf numFmtId="0" fontId="41" fillId="0" borderId="5" xfId="0" applyFont="1" applyBorder="1" applyAlignment="1">
      <alignment horizontal="left" vertical="top" wrapText="1" indent="19"/>
    </xf>
    <xf numFmtId="0" fontId="53" fillId="0" borderId="4" xfId="0" applyFont="1" applyBorder="1" applyAlignment="1">
      <alignment horizontal="left" vertical="top" wrapText="1" indent="20"/>
    </xf>
    <xf numFmtId="0" fontId="49" fillId="0" borderId="4" xfId="0" applyFont="1" applyBorder="1" applyAlignment="1">
      <alignment horizontal="left" vertical="top" wrapText="1" indent="20"/>
    </xf>
    <xf numFmtId="0" fontId="41" fillId="0" borderId="4" xfId="0" applyFont="1" applyBorder="1" applyAlignment="1">
      <alignment horizontal="left" vertical="top" wrapText="1" indent="11"/>
    </xf>
    <xf numFmtId="0" fontId="54" fillId="0" borderId="7" xfId="0" applyFont="1" applyBorder="1" applyAlignment="1">
      <alignment horizontal="left" vertical="top" wrapText="1"/>
    </xf>
    <xf numFmtId="0" fontId="49" fillId="0" borderId="7" xfId="0" applyFont="1" applyBorder="1" applyAlignment="1">
      <alignment horizontal="left" vertical="top" wrapText="1"/>
    </xf>
    <xf numFmtId="0" fontId="55" fillId="0" borderId="3" xfId="0" applyFont="1" applyBorder="1" applyAlignment="1">
      <alignment horizontal="left" vertical="top" wrapText="1" indent="7"/>
    </xf>
    <xf numFmtId="0" fontId="55" fillId="0" borderId="4" xfId="0" applyFont="1" applyBorder="1" applyAlignment="1">
      <alignment horizontal="left" vertical="top" wrapText="1" indent="7"/>
    </xf>
    <xf numFmtId="0" fontId="55" fillId="0" borderId="5" xfId="0" applyFont="1" applyBorder="1" applyAlignment="1">
      <alignment horizontal="left" vertical="top" wrapText="1" indent="7"/>
    </xf>
    <xf numFmtId="0" fontId="58" fillId="0" borderId="0" xfId="0" applyFont="1" applyAlignment="1">
      <alignment horizontal="right" vertical="top" wrapText="1" indent="19"/>
    </xf>
    <xf numFmtId="0" fontId="58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left" vertical="top" wrapText="1" indent="20"/>
    </xf>
    <xf numFmtId="0" fontId="4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 wrapText="1"/>
    </xf>
    <xf numFmtId="0" fontId="68" fillId="0" borderId="3" xfId="0" applyFont="1" applyBorder="1" applyAlignment="1">
      <alignment horizontal="left" vertical="top" wrapText="1"/>
    </xf>
    <xf numFmtId="0" fontId="68" fillId="0" borderId="4" xfId="0" applyFont="1" applyBorder="1" applyAlignment="1">
      <alignment horizontal="left" vertical="top" wrapText="1"/>
    </xf>
    <xf numFmtId="0" fontId="68" fillId="0" borderId="5" xfId="0" applyFont="1" applyBorder="1" applyAlignment="1">
      <alignment horizontal="left" vertical="top" wrapText="1"/>
    </xf>
    <xf numFmtId="0" fontId="49" fillId="0" borderId="14" xfId="0" applyFont="1" applyBorder="1" applyAlignment="1">
      <alignment horizontal="left" vertical="top" wrapText="1" indent="13"/>
    </xf>
    <xf numFmtId="0" fontId="49" fillId="0" borderId="1" xfId="0" applyFont="1" applyBorder="1" applyAlignment="1">
      <alignment horizontal="left" vertical="top" wrapText="1" indent="13"/>
    </xf>
    <xf numFmtId="0" fontId="49" fillId="0" borderId="15" xfId="0" applyFont="1" applyBorder="1" applyAlignment="1">
      <alignment horizontal="left" vertical="top" wrapText="1" indent="13"/>
    </xf>
    <xf numFmtId="0" fontId="4" fillId="0" borderId="0" xfId="0" applyFont="1" applyAlignment="1">
      <alignment horizontal="right" vertical="top" wrapText="1" indent="19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 indent="20"/>
    </xf>
    <xf numFmtId="0" fontId="2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4" fontId="46" fillId="0" borderId="0" xfId="0" applyNumberFormat="1" applyFont="1" applyAlignment="1">
      <alignment horizontal="right" vertical="top"/>
    </xf>
    <xf numFmtId="0" fontId="46" fillId="0" borderId="0" xfId="0" applyFont="1" applyAlignment="1">
      <alignment horizontal="right" vertical="top"/>
    </xf>
    <xf numFmtId="0" fontId="73" fillId="0" borderId="0" xfId="0" applyFont="1" applyAlignment="1">
      <alignment horizontal="right" vertical="top"/>
    </xf>
    <xf numFmtId="0" fontId="57" fillId="0" borderId="18" xfId="0" applyFont="1" applyBorder="1" applyAlignment="1">
      <alignment horizontal="center" vertical="top"/>
    </xf>
    <xf numFmtId="0" fontId="69" fillId="0" borderId="18" xfId="0" applyFont="1" applyBorder="1" applyAlignment="1">
      <alignment horizontal="center" vertical="top"/>
    </xf>
    <xf numFmtId="0" fontId="76" fillId="0" borderId="0" xfId="0" applyFont="1" applyAlignment="1">
      <alignment horizontal="center" vertical="top"/>
    </xf>
    <xf numFmtId="0" fontId="57" fillId="0" borderId="0" xfId="0" quotePrefix="1" applyFont="1" applyAlignment="1">
      <alignment horizontal="center" vertical="top"/>
    </xf>
    <xf numFmtId="0" fontId="69" fillId="0" borderId="0" xfId="0" quotePrefix="1" applyFont="1" applyAlignment="1">
      <alignment horizontal="center" vertical="top"/>
    </xf>
    <xf numFmtId="0" fontId="70" fillId="7" borderId="8" xfId="0" applyFont="1" applyFill="1" applyBorder="1" applyAlignment="1">
      <alignment horizontal="center" vertical="top"/>
    </xf>
    <xf numFmtId="0" fontId="70" fillId="7" borderId="16" xfId="0" applyFont="1" applyFill="1" applyBorder="1" applyAlignment="1">
      <alignment horizontal="center" vertical="top"/>
    </xf>
    <xf numFmtId="0" fontId="70" fillId="7" borderId="9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25"/>
    </xf>
    <xf numFmtId="0" fontId="6" fillId="0" borderId="4" xfId="0" applyFont="1" applyBorder="1" applyAlignment="1">
      <alignment horizontal="left" vertical="top" wrapText="1" indent="25"/>
    </xf>
    <xf numFmtId="0" fontId="6" fillId="0" borderId="5" xfId="0" applyFont="1" applyBorder="1" applyAlignment="1">
      <alignment horizontal="left" vertical="top" wrapText="1" indent="25"/>
    </xf>
    <xf numFmtId="0" fontId="6" fillId="0" borderId="3" xfId="0" applyFont="1" applyBorder="1" applyAlignment="1">
      <alignment horizontal="left" vertical="top" wrapText="1" indent="26"/>
    </xf>
    <xf numFmtId="0" fontId="6" fillId="0" borderId="4" xfId="0" applyFont="1" applyBorder="1" applyAlignment="1">
      <alignment horizontal="left" vertical="top" wrapText="1" indent="26"/>
    </xf>
    <xf numFmtId="0" fontId="6" fillId="0" borderId="5" xfId="0" applyFont="1" applyBorder="1" applyAlignment="1">
      <alignment horizontal="left" vertical="top" wrapText="1" indent="26"/>
    </xf>
    <xf numFmtId="0" fontId="11" fillId="0" borderId="4" xfId="0" applyFont="1" applyBorder="1" applyAlignment="1">
      <alignment horizontal="left" vertical="top" wrapText="1" indent="16"/>
    </xf>
    <xf numFmtId="0" fontId="11" fillId="0" borderId="4" xfId="0" applyFont="1" applyBorder="1" applyAlignment="1">
      <alignment horizontal="left" wrapText="1" indent="12"/>
    </xf>
    <xf numFmtId="0" fontId="11" fillId="0" borderId="4" xfId="0" applyFont="1" applyBorder="1" applyAlignment="1">
      <alignment horizontal="left" vertical="top" wrapText="1" indent="11"/>
    </xf>
    <xf numFmtId="0" fontId="4" fillId="0" borderId="3" xfId="0" applyFont="1" applyBorder="1" applyAlignment="1">
      <alignment horizontal="left" vertical="top" wrapText="1" indent="13"/>
    </xf>
    <xf numFmtId="0" fontId="4" fillId="0" borderId="4" xfId="0" applyFont="1" applyBorder="1" applyAlignment="1">
      <alignment horizontal="left" vertical="top" wrapText="1" indent="13"/>
    </xf>
    <xf numFmtId="0" fontId="4" fillId="0" borderId="5" xfId="0" applyFont="1" applyBorder="1" applyAlignment="1">
      <alignment horizontal="left" vertical="top" wrapText="1" indent="13"/>
    </xf>
    <xf numFmtId="0" fontId="11" fillId="0" borderId="3" xfId="0" applyFont="1" applyBorder="1" applyAlignment="1">
      <alignment horizontal="left" vertical="top" wrapText="1" indent="7"/>
    </xf>
    <xf numFmtId="0" fontId="11" fillId="0" borderId="4" xfId="0" applyFont="1" applyBorder="1" applyAlignment="1">
      <alignment horizontal="left" vertical="top" wrapText="1" indent="7"/>
    </xf>
    <xf numFmtId="0" fontId="11" fillId="0" borderId="5" xfId="0" applyFont="1" applyBorder="1" applyAlignment="1">
      <alignment horizontal="left" vertical="top" wrapText="1" indent="7"/>
    </xf>
    <xf numFmtId="0" fontId="6" fillId="0" borderId="3" xfId="0" applyFont="1" applyBorder="1" applyAlignment="1">
      <alignment horizontal="left" vertical="top" wrapText="1" indent="23"/>
    </xf>
    <xf numFmtId="0" fontId="6" fillId="0" borderId="4" xfId="0" applyFont="1" applyBorder="1" applyAlignment="1">
      <alignment horizontal="left" vertical="top" wrapText="1" indent="23"/>
    </xf>
    <xf numFmtId="0" fontId="6" fillId="0" borderId="5" xfId="0" applyFont="1" applyBorder="1" applyAlignment="1">
      <alignment horizontal="left" vertical="top" wrapText="1" indent="23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1" fillId="0" borderId="1" xfId="0" applyFont="1" applyBorder="1" applyAlignment="1">
      <alignment horizontal="left" vertical="top" wrapText="1" indent="20"/>
    </xf>
    <xf numFmtId="0" fontId="5" fillId="0" borderId="3" xfId="0" applyFont="1" applyBorder="1" applyAlignment="1">
      <alignment horizontal="left" vertical="top" wrapText="1" indent="26"/>
    </xf>
    <xf numFmtId="0" fontId="5" fillId="0" borderId="4" xfId="0" applyFont="1" applyBorder="1" applyAlignment="1">
      <alignment horizontal="left" vertical="top" wrapText="1" indent="26"/>
    </xf>
    <xf numFmtId="0" fontId="5" fillId="0" borderId="5" xfId="0" applyFont="1" applyBorder="1" applyAlignment="1">
      <alignment horizontal="left" vertical="top" wrapText="1" indent="26"/>
    </xf>
    <xf numFmtId="0" fontId="5" fillId="0" borderId="3" xfId="0" applyFont="1" applyBorder="1" applyAlignment="1">
      <alignment horizontal="left" vertical="top" wrapText="1" indent="19"/>
    </xf>
    <xf numFmtId="0" fontId="5" fillId="0" borderId="4" xfId="0" applyFont="1" applyBorder="1" applyAlignment="1">
      <alignment horizontal="left" vertical="top" wrapText="1" indent="19"/>
    </xf>
    <xf numFmtId="0" fontId="5" fillId="0" borderId="5" xfId="0" applyFont="1" applyBorder="1" applyAlignment="1">
      <alignment horizontal="left" vertical="top" wrapText="1" indent="19"/>
    </xf>
    <xf numFmtId="0" fontId="2" fillId="0" borderId="4" xfId="0" applyFont="1" applyBorder="1" applyAlignment="1">
      <alignment horizontal="left" vertical="top" wrapText="1" indent="20"/>
    </xf>
    <xf numFmtId="0" fontId="57" fillId="0" borderId="7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57798</xdr:colOff>
      <xdr:row>0</xdr:row>
      <xdr:rowOff>0</xdr:rowOff>
    </xdr:from>
    <xdr:ext cx="957530" cy="664179"/>
    <xdr:pic>
      <xdr:nvPicPr>
        <xdr:cNvPr id="3" name="image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98" y="0"/>
          <a:ext cx="957530" cy="664179"/>
        </a:xfrm>
        <a:prstGeom prst="rect">
          <a:avLst/>
        </a:prstGeom>
      </xdr:spPr>
    </xdr:pic>
    <xdr:clientData/>
  </xdr:oneCellAnchor>
  <xdr:oneCellAnchor>
    <xdr:from>
      <xdr:col>0</xdr:col>
      <xdr:colOff>10173</xdr:colOff>
      <xdr:row>144</xdr:row>
      <xdr:rowOff>23813</xdr:rowOff>
    </xdr:from>
    <xdr:ext cx="957530" cy="664179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3" y="28598813"/>
          <a:ext cx="957530" cy="6641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57818</xdr:colOff>
      <xdr:row>4</xdr:row>
      <xdr:rowOff>140804</xdr:rowOff>
    </xdr:from>
    <xdr:to>
      <xdr:col>2</xdr:col>
      <xdr:colOff>513522</xdr:colOff>
      <xdr:row>12</xdr:row>
      <xdr:rowOff>25454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B3968B-581B-7EF4-15B0-5353DBA9F6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5" t="22697" r="23008" b="39692"/>
        <a:stretch/>
      </xdr:blipFill>
      <xdr:spPr>
        <a:xfrm>
          <a:off x="57818" y="803413"/>
          <a:ext cx="2725139" cy="1209867"/>
        </a:xfrm>
        <a:prstGeom prst="rect">
          <a:avLst/>
        </a:prstGeom>
      </xdr:spPr>
    </xdr:pic>
    <xdr:clientData/>
  </xdr:twoCellAnchor>
  <xdr:twoCellAnchor>
    <xdr:from>
      <xdr:col>2</xdr:col>
      <xdr:colOff>447261</xdr:colOff>
      <xdr:row>4</xdr:row>
      <xdr:rowOff>149087</xdr:rowOff>
    </xdr:from>
    <xdr:to>
      <xdr:col>5</xdr:col>
      <xdr:colOff>1043610</xdr:colOff>
      <xdr:row>11</xdr:row>
      <xdr:rowOff>115957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716696" y="811696"/>
          <a:ext cx="2898914" cy="1126435"/>
        </a:xfrm>
        <a:prstGeom prst="roundRect">
          <a:avLst>
            <a:gd name="adj" fmla="val 47884"/>
          </a:avLst>
        </a:prstGeom>
        <a:solidFill>
          <a:srgbClr val="002060"/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79014</xdr:colOff>
      <xdr:row>5</xdr:row>
      <xdr:rowOff>49697</xdr:rowOff>
    </xdr:from>
    <xdr:to>
      <xdr:col>6</xdr:col>
      <xdr:colOff>91115</xdr:colOff>
      <xdr:row>11</xdr:row>
      <xdr:rowOff>82827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977927" y="877958"/>
          <a:ext cx="2886166" cy="1027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i="0" u="none" strike="noStrike">
              <a:solidFill>
                <a:schemeClr val="bg1"/>
              </a:solidFill>
              <a:effectLst/>
              <a:latin typeface="Bahnschrift Light" panose="020B0502040204020203" pitchFamily="34" charset="0"/>
              <a:ea typeface="+mn-ea"/>
              <a:cs typeface="+mn-cs"/>
            </a:rPr>
            <a:t>TIN:</a:t>
          </a:r>
          <a:r>
            <a:rPr lang="en-US" sz="1800" b="1" i="0" u="none" strike="noStrike" baseline="0">
              <a:solidFill>
                <a:schemeClr val="bg1"/>
              </a:solidFill>
              <a:effectLst/>
              <a:latin typeface="Bahnschrift Light" panose="020B0502040204020203" pitchFamily="34" charset="0"/>
              <a:ea typeface="+mn-ea"/>
              <a:cs typeface="+mn-cs"/>
            </a:rPr>
            <a:t> </a:t>
          </a:r>
          <a:r>
            <a:rPr lang="en-US" sz="1800" b="1" i="0" u="none" strike="noStrike" baseline="0">
              <a:solidFill>
                <a:schemeClr val="bg1"/>
              </a:solidFill>
              <a:latin typeface="Bahnschrift Light" panose="020B0502040204020203" pitchFamily="34" charset="0"/>
              <a:ea typeface="+mn-ea"/>
              <a:cs typeface="+mn-cs"/>
            </a:rPr>
            <a:t>154676701</a:t>
          </a:r>
          <a:endParaRPr lang="en-US" sz="1800" b="1" i="0" u="none" strike="noStrike">
            <a:solidFill>
              <a:schemeClr val="bg1"/>
            </a:solidFill>
            <a:effectLst/>
            <a:latin typeface="Bahnschrift Light" panose="020B0502040204020203" pitchFamily="34" charset="0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Bahnschrift Light" panose="020B0502040204020203" pitchFamily="34" charset="0"/>
              <a:ea typeface="Andika" panose="02000000000000000000" pitchFamily="2" charset="0"/>
              <a:cs typeface="Andika" panose="02000000000000000000" pitchFamily="2" charset="0"/>
            </a:rPr>
            <a:t>Contact: +250783832675</a:t>
          </a:r>
          <a:endParaRPr lang="en-US" sz="1400" b="1">
            <a:solidFill>
              <a:schemeClr val="bg1"/>
            </a:solidFill>
            <a:latin typeface="Bahnschrift Light" panose="020B0502040204020203" pitchFamily="34" charset="0"/>
            <a:ea typeface="Andika" panose="02000000000000000000" pitchFamily="2" charset="0"/>
            <a:cs typeface="Andika" panose="02000000000000000000" pitchFamily="2" charset="0"/>
          </a:endParaRPr>
        </a:p>
        <a:p>
          <a:r>
            <a:rPr lang="en-US" sz="1400" b="1">
              <a:solidFill>
                <a:schemeClr val="bg1"/>
              </a:solidFill>
              <a:latin typeface="Bahnschrift Light" panose="020B0502040204020203" pitchFamily="34" charset="0"/>
              <a:ea typeface="Andika" panose="02000000000000000000" pitchFamily="2" charset="0"/>
              <a:cs typeface="Andika" panose="02000000000000000000" pitchFamily="2" charset="0"/>
            </a:rPr>
            <a:t>Account : </a:t>
          </a:r>
          <a:r>
            <a:rPr lang="en-US" sz="1400" b="1">
              <a:solidFill>
                <a:schemeClr val="bg2"/>
              </a:solidFill>
              <a:latin typeface="Bahnschrift Light" panose="020B0502040204020203" pitchFamily="34" charset="0"/>
              <a:ea typeface="Andika" panose="02000000000000000000" pitchFamily="2" charset="0"/>
              <a:cs typeface="Andika" panose="02000000000000000000" pitchFamily="2" charset="0"/>
            </a:rPr>
            <a:t>100247891239 (BK)</a:t>
          </a:r>
        </a:p>
        <a:p>
          <a:r>
            <a:rPr lang="en-US" sz="1400" b="1">
              <a:solidFill>
                <a:schemeClr val="bg1"/>
              </a:solidFill>
              <a:latin typeface="Bahnschrift Light" panose="020B0502040204020203" pitchFamily="34" charset="0"/>
              <a:ea typeface="Andika" panose="02000000000000000000" pitchFamily="2" charset="0"/>
              <a:cs typeface="Andika" panose="02000000000000000000" pitchFamily="2" charset="0"/>
            </a:rPr>
            <a:t>Kigali</a:t>
          </a:r>
          <a:r>
            <a:rPr lang="en-US" sz="1400" b="1" baseline="0">
              <a:solidFill>
                <a:schemeClr val="bg1"/>
              </a:solidFill>
              <a:latin typeface="Bahnschrift Light" panose="020B0502040204020203" pitchFamily="34" charset="0"/>
              <a:ea typeface="Andika" panose="02000000000000000000" pitchFamily="2" charset="0"/>
              <a:cs typeface="Andika" panose="02000000000000000000" pitchFamily="2" charset="0"/>
            </a:rPr>
            <a:t> - Rwanda</a:t>
          </a:r>
          <a:endParaRPr lang="en-US" sz="1400" b="1"/>
        </a:p>
        <a:p>
          <a:endParaRPr lang="en-US" sz="1100" b="1"/>
        </a:p>
      </xdr:txBody>
    </xdr:sp>
    <xdr:clientData/>
  </xdr:twoCellAnchor>
  <xdr:twoCellAnchor editAs="oneCell">
    <xdr:from>
      <xdr:col>3</xdr:col>
      <xdr:colOff>588065</xdr:colOff>
      <xdr:row>34</xdr:row>
      <xdr:rowOff>173936</xdr:rowOff>
    </xdr:from>
    <xdr:to>
      <xdr:col>5</xdr:col>
      <xdr:colOff>533469</xdr:colOff>
      <xdr:row>42</xdr:row>
      <xdr:rowOff>150350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CDA9E6-524C-2327-05F2-8617850E2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978" y="7065066"/>
          <a:ext cx="1618491" cy="1566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220027</xdr:colOff>
      <xdr:row>81</xdr:row>
      <xdr:rowOff>173989</xdr:rowOff>
    </xdr:from>
    <xdr:ext cx="5099685" cy="12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0"/>
          <a:ext cx="5099685" cy="12700"/>
        </a:xfrm>
        <a:custGeom>
          <a:avLst/>
          <a:gdLst/>
          <a:ahLst/>
          <a:cxnLst/>
          <a:rect l="0" t="0" r="0" b="0"/>
          <a:pathLst>
            <a:path w="5099685" h="12700">
              <a:moveTo>
                <a:pt x="5099304" y="0"/>
              </a:moveTo>
              <a:lnTo>
                <a:pt x="0" y="0"/>
              </a:lnTo>
              <a:lnTo>
                <a:pt x="0" y="12700"/>
              </a:lnTo>
              <a:lnTo>
                <a:pt x="5099304" y="12700"/>
              </a:lnTo>
              <a:lnTo>
                <a:pt x="509930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220027</xdr:colOff>
      <xdr:row>81</xdr:row>
      <xdr:rowOff>354710</xdr:rowOff>
    </xdr:from>
    <xdr:ext cx="5099685" cy="12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5099685" cy="12700"/>
        </a:xfrm>
        <a:custGeom>
          <a:avLst/>
          <a:gdLst/>
          <a:ahLst/>
          <a:cxnLst/>
          <a:rect l="0" t="0" r="0" b="0"/>
          <a:pathLst>
            <a:path w="5099685" h="12700">
              <a:moveTo>
                <a:pt x="5099304" y="0"/>
              </a:moveTo>
              <a:lnTo>
                <a:pt x="0" y="0"/>
              </a:lnTo>
              <a:lnTo>
                <a:pt x="0" y="12700"/>
              </a:lnTo>
              <a:lnTo>
                <a:pt x="5099304" y="12700"/>
              </a:lnTo>
              <a:lnTo>
                <a:pt x="509930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yamukurujbosco@gmail.com" TargetMode="External"/><Relationship Id="rId1" Type="http://schemas.openxmlformats.org/officeDocument/2006/relationships/hyperlink" Target="mailto:iryamukurujbosco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3"/>
  <sheetViews>
    <sheetView topLeftCell="A220" zoomScale="120" zoomScaleNormal="120" workbookViewId="0">
      <selection activeCell="H84" sqref="H84"/>
    </sheetView>
  </sheetViews>
  <sheetFormatPr defaultRowHeight="12.75"/>
  <cols>
    <col min="1" max="1" width="5.5" customWidth="1"/>
    <col min="2" max="2" width="52.83203125" customWidth="1"/>
    <col min="3" max="3" width="16.5" customWidth="1"/>
    <col min="4" max="4" width="8.1640625" bestFit="1" customWidth="1"/>
    <col min="5" max="5" width="13.5" bestFit="1" customWidth="1"/>
    <col min="6" max="6" width="16.5" customWidth="1"/>
    <col min="7" max="7" width="17.6640625" style="83" bestFit="1" customWidth="1"/>
    <col min="8" max="8" width="14.33203125" bestFit="1" customWidth="1"/>
  </cols>
  <sheetData>
    <row r="1" spans="1:7" ht="30.75" customHeight="1">
      <c r="A1" s="181" t="s">
        <v>111</v>
      </c>
      <c r="B1" s="182"/>
      <c r="C1" s="182"/>
      <c r="D1" s="182"/>
      <c r="E1" s="182"/>
      <c r="F1" s="182"/>
    </row>
    <row r="2" spans="1:7" ht="18" customHeight="1">
      <c r="A2" s="1"/>
      <c r="B2" s="1"/>
      <c r="C2" s="1"/>
      <c r="D2" s="1"/>
      <c r="E2" s="1"/>
      <c r="F2" s="1"/>
    </row>
    <row r="3" spans="1:7" ht="19.5" customHeight="1">
      <c r="A3" s="163" t="s">
        <v>110</v>
      </c>
      <c r="B3" s="163"/>
      <c r="C3" s="163"/>
      <c r="D3" s="163"/>
      <c r="E3" s="163"/>
      <c r="F3" s="163"/>
    </row>
    <row r="4" spans="1:7" ht="16.5" customHeight="1">
      <c r="A4" s="164" t="s">
        <v>0</v>
      </c>
      <c r="B4" s="164"/>
      <c r="C4" s="165" t="s">
        <v>112</v>
      </c>
      <c r="D4" s="165"/>
      <c r="E4" s="165"/>
      <c r="F4" s="165"/>
    </row>
    <row r="5" spans="1:7" ht="16.5" customHeight="1">
      <c r="A5" s="164" t="s">
        <v>1</v>
      </c>
      <c r="B5" s="164"/>
      <c r="C5" s="164"/>
      <c r="D5" s="164"/>
      <c r="E5" s="164"/>
      <c r="F5" s="164"/>
    </row>
    <row r="6" spans="1:7" ht="16.5" customHeight="1">
      <c r="A6" s="166" t="s">
        <v>2</v>
      </c>
      <c r="B6" s="166"/>
      <c r="C6" s="166"/>
      <c r="D6" s="166"/>
      <c r="E6" s="166"/>
      <c r="F6" s="166"/>
    </row>
    <row r="7" spans="1:7" ht="14.25" customHeight="1">
      <c r="A7" s="164" t="s">
        <v>3</v>
      </c>
      <c r="B7" s="164"/>
      <c r="C7" s="164"/>
      <c r="D7" s="164"/>
      <c r="E7" s="164"/>
      <c r="F7" s="164"/>
    </row>
    <row r="8" spans="1:7" ht="17.25" customHeight="1">
      <c r="A8" s="178" t="s">
        <v>4</v>
      </c>
      <c r="B8" s="178"/>
      <c r="C8" s="178"/>
      <c r="D8" s="178"/>
      <c r="E8" s="178"/>
      <c r="F8" s="178"/>
    </row>
    <row r="9" spans="1:7" ht="24.75" customHeight="1">
      <c r="A9" s="179" t="s">
        <v>5</v>
      </c>
      <c r="B9" s="179"/>
      <c r="C9" s="179"/>
      <c r="D9" s="179"/>
      <c r="E9" s="179"/>
      <c r="F9" s="179"/>
    </row>
    <row r="10" spans="1:7" ht="18" customHeight="1">
      <c r="A10" s="180" t="s">
        <v>6</v>
      </c>
      <c r="B10" s="180"/>
      <c r="C10" s="180"/>
      <c r="D10" s="180"/>
      <c r="E10" s="180"/>
      <c r="F10" s="180"/>
    </row>
    <row r="11" spans="1:7" s="32" customFormat="1" ht="15" customHeight="1">
      <c r="A11" s="34" t="s">
        <v>139</v>
      </c>
      <c r="B11" s="30" t="s">
        <v>140</v>
      </c>
      <c r="C11" s="30" t="s">
        <v>141</v>
      </c>
      <c r="D11" s="30" t="s">
        <v>142</v>
      </c>
      <c r="E11" s="30" t="s">
        <v>143</v>
      </c>
      <c r="F11" s="30" t="s">
        <v>144</v>
      </c>
      <c r="G11" s="84"/>
    </row>
    <row r="12" spans="1:7" s="32" customFormat="1" ht="15" customHeight="1">
      <c r="A12" s="35">
        <v>1</v>
      </c>
      <c r="B12" s="36" t="s">
        <v>117</v>
      </c>
      <c r="C12" s="36" t="s">
        <v>113</v>
      </c>
      <c r="D12" s="35">
        <v>1</v>
      </c>
      <c r="E12" s="37">
        <v>500000</v>
      </c>
      <c r="F12" s="37">
        <f>E12*D12</f>
        <v>500000</v>
      </c>
      <c r="G12" s="84"/>
    </row>
    <row r="13" spans="1:7" s="32" customFormat="1" ht="15" customHeight="1">
      <c r="A13" s="35">
        <v>2</v>
      </c>
      <c r="B13" s="36" t="s">
        <v>114</v>
      </c>
      <c r="C13" s="36" t="s">
        <v>113</v>
      </c>
      <c r="D13" s="35">
        <v>1</v>
      </c>
      <c r="E13" s="37">
        <v>700000</v>
      </c>
      <c r="F13" s="37">
        <f t="shared" ref="F13:F14" si="0">E13*D13</f>
        <v>700000</v>
      </c>
      <c r="G13" s="84"/>
    </row>
    <row r="14" spans="1:7" s="32" customFormat="1" ht="15" customHeight="1">
      <c r="A14" s="35">
        <v>3</v>
      </c>
      <c r="B14" s="36" t="s">
        <v>115</v>
      </c>
      <c r="C14" s="36" t="s">
        <v>116</v>
      </c>
      <c r="D14" s="35">
        <v>420</v>
      </c>
      <c r="E14" s="37">
        <v>3000</v>
      </c>
      <c r="F14" s="37">
        <f t="shared" si="0"/>
        <v>1260000</v>
      </c>
      <c r="G14" s="84"/>
    </row>
    <row r="15" spans="1:7" s="32" customFormat="1" ht="15" customHeight="1">
      <c r="A15" s="41">
        <v>4</v>
      </c>
      <c r="B15" s="30"/>
      <c r="C15" s="30"/>
      <c r="D15" s="41"/>
      <c r="E15" s="42"/>
      <c r="F15" s="42">
        <f>E15*D15</f>
        <v>0</v>
      </c>
      <c r="G15" s="84"/>
    </row>
    <row r="16" spans="1:7" s="32" customFormat="1" ht="15" customHeight="1">
      <c r="A16" s="41">
        <v>5</v>
      </c>
      <c r="B16" s="30"/>
      <c r="C16" s="30"/>
      <c r="D16" s="41"/>
      <c r="E16" s="42"/>
      <c r="F16" s="42">
        <f t="shared" ref="F16:F34" si="1">E16*D16</f>
        <v>0</v>
      </c>
      <c r="G16" s="84"/>
    </row>
    <row r="17" spans="1:7" s="32" customFormat="1" ht="15" customHeight="1">
      <c r="A17" s="41">
        <v>6</v>
      </c>
      <c r="B17" s="30"/>
      <c r="C17" s="30"/>
      <c r="D17" s="41"/>
      <c r="E17" s="42"/>
      <c r="F17" s="42">
        <f t="shared" si="1"/>
        <v>0</v>
      </c>
      <c r="G17" s="84"/>
    </row>
    <row r="18" spans="1:7" s="32" customFormat="1" ht="15" customHeight="1">
      <c r="A18" s="41">
        <v>7</v>
      </c>
      <c r="B18" s="30"/>
      <c r="C18" s="30"/>
      <c r="D18" s="41"/>
      <c r="E18" s="42"/>
      <c r="F18" s="42">
        <f t="shared" si="1"/>
        <v>0</v>
      </c>
      <c r="G18" s="84"/>
    </row>
    <row r="19" spans="1:7" s="32" customFormat="1" ht="15" customHeight="1">
      <c r="A19" s="41">
        <v>8</v>
      </c>
      <c r="B19" s="30"/>
      <c r="C19" s="30"/>
      <c r="D19" s="41"/>
      <c r="E19" s="42"/>
      <c r="F19" s="42">
        <f t="shared" si="1"/>
        <v>0</v>
      </c>
      <c r="G19" s="84"/>
    </row>
    <row r="20" spans="1:7" s="32" customFormat="1" ht="15" customHeight="1">
      <c r="A20" s="41">
        <v>9</v>
      </c>
      <c r="B20" s="30"/>
      <c r="C20" s="30"/>
      <c r="D20" s="41"/>
      <c r="E20" s="42"/>
      <c r="F20" s="42">
        <f t="shared" si="1"/>
        <v>0</v>
      </c>
      <c r="G20" s="84"/>
    </row>
    <row r="21" spans="1:7" s="32" customFormat="1" ht="15" customHeight="1">
      <c r="A21" s="41">
        <v>10</v>
      </c>
      <c r="B21" s="30"/>
      <c r="C21" s="30"/>
      <c r="D21" s="41"/>
      <c r="E21" s="42"/>
      <c r="F21" s="42">
        <f t="shared" si="1"/>
        <v>0</v>
      </c>
      <c r="G21" s="84"/>
    </row>
    <row r="22" spans="1:7" s="32" customFormat="1" ht="15" customHeight="1">
      <c r="A22" s="41">
        <v>11</v>
      </c>
      <c r="B22" s="30"/>
      <c r="C22" s="30"/>
      <c r="D22" s="41"/>
      <c r="E22" s="42"/>
      <c r="F22" s="42">
        <f t="shared" si="1"/>
        <v>0</v>
      </c>
      <c r="G22" s="84"/>
    </row>
    <row r="23" spans="1:7" s="32" customFormat="1" ht="15" customHeight="1">
      <c r="A23" s="41">
        <v>12</v>
      </c>
      <c r="B23" s="30"/>
      <c r="C23" s="30"/>
      <c r="D23" s="41"/>
      <c r="E23" s="42"/>
      <c r="F23" s="42">
        <f t="shared" si="1"/>
        <v>0</v>
      </c>
      <c r="G23" s="84"/>
    </row>
    <row r="24" spans="1:7" s="32" customFormat="1" ht="15" customHeight="1">
      <c r="A24" s="41">
        <v>13</v>
      </c>
      <c r="B24" s="30"/>
      <c r="C24" s="30"/>
      <c r="D24" s="41"/>
      <c r="E24" s="42"/>
      <c r="F24" s="42">
        <f t="shared" si="1"/>
        <v>0</v>
      </c>
      <c r="G24" s="84"/>
    </row>
    <row r="25" spans="1:7" s="32" customFormat="1" ht="15" customHeight="1">
      <c r="A25" s="41">
        <v>14</v>
      </c>
      <c r="B25" s="30"/>
      <c r="C25" s="30"/>
      <c r="D25" s="41"/>
      <c r="E25" s="42"/>
      <c r="F25" s="42">
        <f t="shared" si="1"/>
        <v>0</v>
      </c>
      <c r="G25" s="84"/>
    </row>
    <row r="26" spans="1:7" s="32" customFormat="1" ht="15" customHeight="1">
      <c r="A26" s="41">
        <v>15</v>
      </c>
      <c r="B26" s="30"/>
      <c r="C26" s="30"/>
      <c r="D26" s="41"/>
      <c r="E26" s="42"/>
      <c r="F26" s="42">
        <f t="shared" si="1"/>
        <v>0</v>
      </c>
      <c r="G26" s="84"/>
    </row>
    <row r="27" spans="1:7" s="32" customFormat="1" ht="15" customHeight="1">
      <c r="A27" s="41">
        <v>16</v>
      </c>
      <c r="B27" s="30"/>
      <c r="C27" s="30"/>
      <c r="D27" s="41"/>
      <c r="E27" s="42"/>
      <c r="F27" s="42">
        <f t="shared" si="1"/>
        <v>0</v>
      </c>
      <c r="G27" s="84"/>
    </row>
    <row r="28" spans="1:7" s="32" customFormat="1" ht="15" customHeight="1">
      <c r="A28" s="41">
        <v>17</v>
      </c>
      <c r="B28" s="30"/>
      <c r="C28" s="30"/>
      <c r="D28" s="41"/>
      <c r="E28" s="42"/>
      <c r="F28" s="42">
        <f t="shared" si="1"/>
        <v>0</v>
      </c>
      <c r="G28" s="84"/>
    </row>
    <row r="29" spans="1:7" s="32" customFormat="1" ht="15" customHeight="1">
      <c r="A29" s="41">
        <v>18</v>
      </c>
      <c r="B29" s="30"/>
      <c r="C29" s="34"/>
      <c r="D29" s="41"/>
      <c r="E29" s="42"/>
      <c r="F29" s="42">
        <f t="shared" si="1"/>
        <v>0</v>
      </c>
      <c r="G29" s="84"/>
    </row>
    <row r="30" spans="1:7" s="32" customFormat="1" ht="15" customHeight="1">
      <c r="A30" s="41">
        <v>19</v>
      </c>
      <c r="B30" s="30"/>
      <c r="C30" s="34"/>
      <c r="D30" s="41"/>
      <c r="E30" s="42"/>
      <c r="F30" s="42">
        <f t="shared" si="1"/>
        <v>0</v>
      </c>
      <c r="G30" s="84"/>
    </row>
    <row r="31" spans="1:7" s="32" customFormat="1" ht="15" customHeight="1">
      <c r="A31" s="41">
        <v>20</v>
      </c>
      <c r="B31" s="30"/>
      <c r="C31" s="30"/>
      <c r="D31" s="41"/>
      <c r="E31" s="42"/>
      <c r="F31" s="42">
        <f t="shared" si="1"/>
        <v>0</v>
      </c>
      <c r="G31" s="84"/>
    </row>
    <row r="32" spans="1:7" s="32" customFormat="1" ht="15" customHeight="1">
      <c r="A32" s="41">
        <v>21</v>
      </c>
      <c r="B32" s="30"/>
      <c r="C32" s="30"/>
      <c r="D32" s="42"/>
      <c r="E32" s="41"/>
      <c r="F32" s="42">
        <f t="shared" si="1"/>
        <v>0</v>
      </c>
      <c r="G32" s="84"/>
    </row>
    <row r="33" spans="1:8" s="32" customFormat="1" ht="15" customHeight="1">
      <c r="A33" s="41">
        <v>22</v>
      </c>
      <c r="B33" s="30"/>
      <c r="C33" s="30"/>
      <c r="D33" s="41"/>
      <c r="E33" s="42"/>
      <c r="F33" s="42">
        <f t="shared" si="1"/>
        <v>0</v>
      </c>
      <c r="G33" s="84"/>
    </row>
    <row r="34" spans="1:8" s="32" customFormat="1" ht="15" customHeight="1">
      <c r="A34" s="41">
        <v>23</v>
      </c>
      <c r="B34" s="30"/>
      <c r="C34" s="30"/>
      <c r="D34" s="41"/>
      <c r="E34" s="42"/>
      <c r="F34" s="42">
        <f t="shared" si="1"/>
        <v>0</v>
      </c>
      <c r="G34" s="84"/>
    </row>
    <row r="35" spans="1:8" s="32" customFormat="1" ht="15" customHeight="1">
      <c r="A35" s="43"/>
      <c r="B35" s="30" t="s">
        <v>145</v>
      </c>
      <c r="C35" s="43"/>
      <c r="D35" s="43"/>
      <c r="E35" s="43"/>
      <c r="F35" s="44"/>
      <c r="G35" s="84"/>
      <c r="H35" s="85"/>
    </row>
    <row r="36" spans="1:8" s="32" customFormat="1" ht="15" customHeight="1">
      <c r="A36" s="43"/>
      <c r="B36" s="30" t="s">
        <v>146</v>
      </c>
      <c r="C36" s="30" t="s">
        <v>147</v>
      </c>
      <c r="D36" s="45">
        <v>1</v>
      </c>
      <c r="E36" s="43"/>
      <c r="F36" s="84">
        <v>15179280</v>
      </c>
    </row>
    <row r="37" spans="1:8" s="32" customFormat="1" ht="15" customHeight="1">
      <c r="A37" s="43"/>
      <c r="B37" s="31" t="s">
        <v>122</v>
      </c>
      <c r="C37" s="43"/>
      <c r="D37" s="43"/>
      <c r="E37" s="43"/>
      <c r="F37" s="40">
        <f>SUM(F35:F36)</f>
        <v>15179280</v>
      </c>
      <c r="G37" s="84"/>
    </row>
    <row r="38" spans="1:8" s="32" customFormat="1" ht="15">
      <c r="A38" s="147" t="s">
        <v>118</v>
      </c>
      <c r="B38" s="148"/>
      <c r="C38" s="148"/>
      <c r="D38" s="148"/>
      <c r="E38" s="148"/>
      <c r="F38" s="148"/>
      <c r="G38" s="84"/>
    </row>
    <row r="39" spans="1:8" s="32" customFormat="1" ht="15">
      <c r="A39" s="41">
        <v>1</v>
      </c>
      <c r="B39" s="30"/>
      <c r="C39" s="30"/>
      <c r="D39" s="41"/>
      <c r="E39" s="42"/>
      <c r="F39" s="42">
        <f>E39*D39</f>
        <v>0</v>
      </c>
      <c r="G39" s="84"/>
    </row>
    <row r="40" spans="1:8" s="32" customFormat="1" ht="15">
      <c r="A40" s="41">
        <v>2</v>
      </c>
      <c r="B40" s="30"/>
      <c r="C40" s="30"/>
      <c r="D40" s="41"/>
      <c r="E40" s="42"/>
      <c r="F40" s="42">
        <f t="shared" ref="F40:F55" si="2">E40*D40</f>
        <v>0</v>
      </c>
      <c r="G40" s="84"/>
    </row>
    <row r="41" spans="1:8" s="32" customFormat="1" ht="15">
      <c r="A41" s="41">
        <v>3</v>
      </c>
      <c r="B41" s="30"/>
      <c r="C41" s="30"/>
      <c r="D41" s="41"/>
      <c r="E41" s="42"/>
      <c r="F41" s="42">
        <f t="shared" si="2"/>
        <v>0</v>
      </c>
      <c r="G41" s="84"/>
    </row>
    <row r="42" spans="1:8" s="32" customFormat="1" ht="15">
      <c r="A42" s="41">
        <v>4</v>
      </c>
      <c r="B42" s="30"/>
      <c r="C42" s="30"/>
      <c r="D42" s="41"/>
      <c r="E42" s="42"/>
      <c r="F42" s="42">
        <f t="shared" si="2"/>
        <v>0</v>
      </c>
      <c r="G42" s="84"/>
    </row>
    <row r="43" spans="1:8" s="32" customFormat="1" ht="15">
      <c r="A43" s="41">
        <v>5</v>
      </c>
      <c r="B43" s="30"/>
      <c r="C43" s="30"/>
      <c r="D43" s="41"/>
      <c r="E43" s="42"/>
      <c r="F43" s="42">
        <f t="shared" si="2"/>
        <v>0</v>
      </c>
      <c r="G43" s="84"/>
    </row>
    <row r="44" spans="1:8" s="32" customFormat="1" ht="15">
      <c r="A44" s="41">
        <v>6</v>
      </c>
      <c r="B44" s="30"/>
      <c r="C44" s="30"/>
      <c r="D44" s="41"/>
      <c r="E44" s="42"/>
      <c r="F44" s="42">
        <f t="shared" si="2"/>
        <v>0</v>
      </c>
      <c r="G44" s="84"/>
    </row>
    <row r="45" spans="1:8" s="32" customFormat="1" ht="15">
      <c r="A45" s="41">
        <v>7</v>
      </c>
      <c r="B45" s="30"/>
      <c r="C45" s="30"/>
      <c r="D45" s="41"/>
      <c r="E45" s="42"/>
      <c r="F45" s="42">
        <f t="shared" si="2"/>
        <v>0</v>
      </c>
      <c r="G45" s="84"/>
    </row>
    <row r="46" spans="1:8" s="32" customFormat="1" ht="15">
      <c r="A46" s="41">
        <v>8</v>
      </c>
      <c r="B46" s="30"/>
      <c r="C46" s="30"/>
      <c r="D46" s="41"/>
      <c r="E46" s="42"/>
      <c r="F46" s="42">
        <f t="shared" si="2"/>
        <v>0</v>
      </c>
      <c r="G46" s="84"/>
    </row>
    <row r="47" spans="1:8" s="32" customFormat="1" ht="15">
      <c r="A47" s="41">
        <v>9</v>
      </c>
      <c r="B47" s="30"/>
      <c r="C47" s="30"/>
      <c r="D47" s="41"/>
      <c r="E47" s="42"/>
      <c r="F47" s="42">
        <f t="shared" si="2"/>
        <v>0</v>
      </c>
      <c r="G47" s="84"/>
    </row>
    <row r="48" spans="1:8" s="32" customFormat="1" ht="15">
      <c r="A48" s="41">
        <v>10</v>
      </c>
      <c r="B48" s="30"/>
      <c r="C48" s="30"/>
      <c r="D48" s="41"/>
      <c r="E48" s="42"/>
      <c r="F48" s="42">
        <f t="shared" si="2"/>
        <v>0</v>
      </c>
      <c r="G48" s="84"/>
    </row>
    <row r="49" spans="1:7" s="32" customFormat="1" ht="15">
      <c r="A49" s="41">
        <v>11</v>
      </c>
      <c r="B49" s="30"/>
      <c r="C49" s="30"/>
      <c r="D49" s="41"/>
      <c r="E49" s="42"/>
      <c r="F49" s="42">
        <f t="shared" si="2"/>
        <v>0</v>
      </c>
      <c r="G49" s="84"/>
    </row>
    <row r="50" spans="1:7" s="32" customFormat="1" ht="15">
      <c r="A50" s="41">
        <v>12</v>
      </c>
      <c r="B50" s="30"/>
      <c r="C50" s="30"/>
      <c r="D50" s="41"/>
      <c r="E50" s="41"/>
      <c r="F50" s="42">
        <f t="shared" si="2"/>
        <v>0</v>
      </c>
      <c r="G50" s="84"/>
    </row>
    <row r="51" spans="1:7" s="32" customFormat="1" ht="15">
      <c r="A51" s="41">
        <v>13</v>
      </c>
      <c r="B51" s="30"/>
      <c r="C51" s="30"/>
      <c r="D51" s="42"/>
      <c r="E51" s="41"/>
      <c r="F51" s="42">
        <f t="shared" si="2"/>
        <v>0</v>
      </c>
      <c r="G51" s="84"/>
    </row>
    <row r="52" spans="1:7" s="32" customFormat="1" ht="15">
      <c r="A52" s="41">
        <v>14</v>
      </c>
      <c r="B52" s="30"/>
      <c r="C52" s="30"/>
      <c r="D52" s="41"/>
      <c r="E52" s="42"/>
      <c r="F52" s="42">
        <f t="shared" si="2"/>
        <v>0</v>
      </c>
      <c r="G52" s="84"/>
    </row>
    <row r="53" spans="1:7" s="32" customFormat="1" ht="15">
      <c r="A53" s="41">
        <v>15</v>
      </c>
      <c r="B53" s="30"/>
      <c r="C53" s="30"/>
      <c r="D53" s="41"/>
      <c r="E53" s="42"/>
      <c r="F53" s="42">
        <f t="shared" si="2"/>
        <v>0</v>
      </c>
      <c r="G53" s="84"/>
    </row>
    <row r="54" spans="1:7" s="32" customFormat="1" ht="15">
      <c r="A54" s="41">
        <v>16</v>
      </c>
      <c r="B54" s="30"/>
      <c r="C54" s="30"/>
      <c r="D54" s="41"/>
      <c r="E54" s="42"/>
      <c r="F54" s="42">
        <f t="shared" si="2"/>
        <v>0</v>
      </c>
      <c r="G54" s="84"/>
    </row>
    <row r="55" spans="1:7" s="32" customFormat="1" ht="15">
      <c r="A55" s="41">
        <v>17</v>
      </c>
      <c r="B55" s="30"/>
      <c r="C55" s="30"/>
      <c r="D55" s="41"/>
      <c r="E55" s="42"/>
      <c r="F55" s="42">
        <f t="shared" si="2"/>
        <v>0</v>
      </c>
      <c r="G55" s="84"/>
    </row>
    <row r="56" spans="1:7" s="32" customFormat="1" ht="15">
      <c r="A56" s="38"/>
      <c r="B56" s="39" t="s">
        <v>148</v>
      </c>
      <c r="C56" s="38"/>
      <c r="D56" s="38"/>
      <c r="E56" s="38"/>
      <c r="F56" s="40">
        <f>SUM(F39:F55)</f>
        <v>0</v>
      </c>
      <c r="G56" s="84"/>
    </row>
    <row r="57" spans="1:7" s="32" customFormat="1" ht="15">
      <c r="A57" s="43"/>
      <c r="B57" s="30" t="s">
        <v>146</v>
      </c>
      <c r="C57" s="30" t="s">
        <v>147</v>
      </c>
      <c r="D57" s="45">
        <v>1</v>
      </c>
      <c r="E57" s="43"/>
      <c r="F57" s="84">
        <v>5580300</v>
      </c>
    </row>
    <row r="58" spans="1:7" s="32" customFormat="1" ht="15">
      <c r="A58" s="43"/>
      <c r="B58" s="31" t="s">
        <v>123</v>
      </c>
      <c r="C58" s="43"/>
      <c r="D58" s="43"/>
      <c r="E58" s="43"/>
      <c r="F58" s="40">
        <f>SUM(F56:F57)</f>
        <v>5580300</v>
      </c>
      <c r="G58" s="84"/>
    </row>
    <row r="59" spans="1:7" s="32" customFormat="1" ht="15">
      <c r="A59" s="43"/>
      <c r="B59" s="149" t="s">
        <v>120</v>
      </c>
      <c r="C59" s="150"/>
      <c r="D59" s="150"/>
      <c r="E59" s="150"/>
      <c r="F59" s="151"/>
      <c r="G59" s="84"/>
    </row>
    <row r="60" spans="1:7" s="32" customFormat="1" ht="15">
      <c r="A60" s="41">
        <v>1</v>
      </c>
      <c r="B60" s="30"/>
      <c r="C60" s="30"/>
      <c r="D60" s="41"/>
      <c r="E60" s="42"/>
      <c r="F60" s="42">
        <f>E60*D60</f>
        <v>0</v>
      </c>
      <c r="G60" s="84"/>
    </row>
    <row r="61" spans="1:7" s="32" customFormat="1" ht="15">
      <c r="A61" s="41">
        <v>2</v>
      </c>
      <c r="B61" s="30"/>
      <c r="C61" s="30"/>
      <c r="D61" s="41"/>
      <c r="E61" s="42"/>
      <c r="F61" s="42">
        <f t="shared" ref="F61:F68" si="3">E61*D61</f>
        <v>0</v>
      </c>
      <c r="G61" s="84"/>
    </row>
    <row r="62" spans="1:7" s="32" customFormat="1" ht="15">
      <c r="A62" s="41">
        <v>3</v>
      </c>
      <c r="B62" s="30"/>
      <c r="C62" s="30"/>
      <c r="D62" s="41"/>
      <c r="E62" s="42"/>
      <c r="F62" s="42">
        <f t="shared" si="3"/>
        <v>0</v>
      </c>
      <c r="G62" s="84"/>
    </row>
    <row r="63" spans="1:7" s="32" customFormat="1" ht="15">
      <c r="A63" s="41">
        <v>5</v>
      </c>
      <c r="B63" s="30"/>
      <c r="C63" s="30"/>
      <c r="D63" s="41"/>
      <c r="E63" s="42"/>
      <c r="F63" s="42">
        <f t="shared" si="3"/>
        <v>0</v>
      </c>
      <c r="G63" s="84"/>
    </row>
    <row r="64" spans="1:7" s="32" customFormat="1" ht="15">
      <c r="A64" s="41">
        <v>6</v>
      </c>
      <c r="B64" s="30"/>
      <c r="C64" s="30"/>
      <c r="D64" s="41"/>
      <c r="E64" s="42"/>
      <c r="F64" s="42">
        <f t="shared" si="3"/>
        <v>0</v>
      </c>
      <c r="G64" s="84"/>
    </row>
    <row r="65" spans="1:7" s="32" customFormat="1" ht="15">
      <c r="A65" s="41">
        <v>7</v>
      </c>
      <c r="B65" s="30"/>
      <c r="C65" s="30"/>
      <c r="D65" s="41"/>
      <c r="E65" s="42"/>
      <c r="F65" s="42">
        <f t="shared" si="3"/>
        <v>0</v>
      </c>
      <c r="G65" s="84"/>
    </row>
    <row r="66" spans="1:7" s="32" customFormat="1" ht="15">
      <c r="A66" s="41">
        <v>8</v>
      </c>
      <c r="B66" s="30"/>
      <c r="C66" s="30"/>
      <c r="D66" s="41"/>
      <c r="E66" s="42"/>
      <c r="F66" s="42">
        <f t="shared" si="3"/>
        <v>0</v>
      </c>
      <c r="G66" s="84"/>
    </row>
    <row r="67" spans="1:7" s="32" customFormat="1" ht="15">
      <c r="A67" s="41">
        <v>9</v>
      </c>
      <c r="B67" s="30"/>
      <c r="C67" s="30"/>
      <c r="D67" s="41"/>
      <c r="E67" s="42"/>
      <c r="F67" s="42">
        <f t="shared" si="3"/>
        <v>0</v>
      </c>
      <c r="G67" s="84"/>
    </row>
    <row r="68" spans="1:7" s="32" customFormat="1" ht="15">
      <c r="A68" s="41">
        <v>11</v>
      </c>
      <c r="B68" s="30"/>
      <c r="C68" s="30"/>
      <c r="D68" s="41"/>
      <c r="E68" s="42"/>
      <c r="F68" s="42">
        <f t="shared" si="3"/>
        <v>0</v>
      </c>
      <c r="G68" s="84"/>
    </row>
    <row r="69" spans="1:7" s="32" customFormat="1" ht="15">
      <c r="A69" s="43"/>
      <c r="B69" s="30" t="s">
        <v>149</v>
      </c>
      <c r="C69" s="43"/>
      <c r="D69" s="43"/>
      <c r="E69" s="43"/>
      <c r="F69" s="47">
        <f>SUM(F60:F68)</f>
        <v>0</v>
      </c>
      <c r="G69" s="84"/>
    </row>
    <row r="70" spans="1:7" s="32" customFormat="1" ht="15">
      <c r="A70" s="43"/>
      <c r="B70" s="30" t="s">
        <v>146</v>
      </c>
      <c r="C70" s="30" t="s">
        <v>147</v>
      </c>
      <c r="D70" s="45">
        <v>1</v>
      </c>
      <c r="E70" s="43"/>
      <c r="F70" s="84">
        <v>915240</v>
      </c>
    </row>
    <row r="71" spans="1:7" s="32" customFormat="1" ht="15">
      <c r="A71" s="43"/>
      <c r="B71" s="31" t="s">
        <v>124</v>
      </c>
      <c r="C71" s="43"/>
      <c r="D71" s="43"/>
      <c r="E71" s="43"/>
      <c r="F71" s="40">
        <f>SUM(F69:F70)</f>
        <v>915240</v>
      </c>
      <c r="G71" s="84"/>
    </row>
    <row r="72" spans="1:7" s="32" customFormat="1" ht="15">
      <c r="A72" s="152" t="s">
        <v>119</v>
      </c>
      <c r="B72" s="153"/>
      <c r="C72" s="153"/>
      <c r="D72" s="153"/>
      <c r="E72" s="153"/>
      <c r="F72" s="153"/>
      <c r="G72" s="84"/>
    </row>
    <row r="73" spans="1:7" s="32" customFormat="1" ht="15">
      <c r="A73" s="41">
        <v>1</v>
      </c>
      <c r="B73" s="30"/>
      <c r="C73" s="30"/>
      <c r="D73" s="41"/>
      <c r="E73" s="42"/>
      <c r="F73" s="42">
        <f>E73*D73</f>
        <v>0</v>
      </c>
      <c r="G73" s="84"/>
    </row>
    <row r="74" spans="1:7" s="32" customFormat="1" ht="15">
      <c r="A74" s="41">
        <v>2</v>
      </c>
      <c r="B74" s="30"/>
      <c r="C74" s="30"/>
      <c r="D74" s="41"/>
      <c r="E74" s="42"/>
      <c r="F74" s="42">
        <f t="shared" ref="F74:F78" si="4">E74*D74</f>
        <v>0</v>
      </c>
      <c r="G74" s="84"/>
    </row>
    <row r="75" spans="1:7" s="32" customFormat="1" ht="15">
      <c r="A75" s="41">
        <v>3</v>
      </c>
      <c r="B75" s="30"/>
      <c r="C75" s="30"/>
      <c r="D75" s="41"/>
      <c r="E75" s="42"/>
      <c r="F75" s="42">
        <f t="shared" si="4"/>
        <v>0</v>
      </c>
      <c r="G75" s="84"/>
    </row>
    <row r="76" spans="1:7" s="32" customFormat="1" ht="15">
      <c r="A76" s="41">
        <v>4</v>
      </c>
      <c r="B76" s="30"/>
      <c r="C76" s="30"/>
      <c r="D76" s="41"/>
      <c r="E76" s="42"/>
      <c r="F76" s="42">
        <f t="shared" si="4"/>
        <v>0</v>
      </c>
      <c r="G76" s="84"/>
    </row>
    <row r="77" spans="1:7" s="32" customFormat="1" ht="15">
      <c r="A77" s="41">
        <v>5</v>
      </c>
      <c r="B77" s="30"/>
      <c r="C77" s="30"/>
      <c r="D77" s="41"/>
      <c r="E77" s="42"/>
      <c r="F77" s="42">
        <f t="shared" si="4"/>
        <v>0</v>
      </c>
      <c r="G77" s="84"/>
    </row>
    <row r="78" spans="1:7" s="32" customFormat="1" ht="15">
      <c r="A78" s="41">
        <v>6</v>
      </c>
      <c r="B78" s="30"/>
      <c r="C78" s="30"/>
      <c r="D78" s="41"/>
      <c r="E78" s="42"/>
      <c r="F78" s="42">
        <f t="shared" si="4"/>
        <v>0</v>
      </c>
      <c r="G78" s="84"/>
    </row>
    <row r="79" spans="1:7" s="32" customFormat="1" ht="15">
      <c r="A79" s="43"/>
      <c r="B79" s="30" t="s">
        <v>150</v>
      </c>
      <c r="C79" s="43"/>
      <c r="D79" s="43"/>
      <c r="E79" s="43"/>
      <c r="F79" s="44">
        <f>SUM(F73:F78)</f>
        <v>0</v>
      </c>
      <c r="G79" s="84"/>
    </row>
    <row r="80" spans="1:7" s="32" customFormat="1" ht="15">
      <c r="A80" s="43"/>
      <c r="B80" s="30" t="s">
        <v>146</v>
      </c>
      <c r="C80" s="30" t="s">
        <v>147</v>
      </c>
      <c r="D80" s="45">
        <v>1</v>
      </c>
      <c r="E80" s="43"/>
      <c r="F80" s="84">
        <v>5226000</v>
      </c>
    </row>
    <row r="81" spans="1:7" s="32" customFormat="1" ht="15">
      <c r="A81" s="43"/>
      <c r="B81" s="31" t="s">
        <v>125</v>
      </c>
      <c r="C81" s="43"/>
      <c r="D81" s="43"/>
      <c r="E81" s="43"/>
      <c r="F81" s="40">
        <f>SUM(F79:F80)</f>
        <v>5226000</v>
      </c>
      <c r="G81" s="84"/>
    </row>
    <row r="82" spans="1:7" s="32" customFormat="1" ht="15">
      <c r="A82" s="154" t="s">
        <v>121</v>
      </c>
      <c r="B82" s="154"/>
      <c r="C82" s="154"/>
      <c r="D82" s="154"/>
      <c r="E82" s="154"/>
      <c r="F82" s="154"/>
      <c r="G82" s="84"/>
    </row>
    <row r="83" spans="1:7" s="32" customFormat="1" ht="15">
      <c r="A83" s="48">
        <v>1</v>
      </c>
      <c r="B83" s="49"/>
      <c r="C83" s="50"/>
      <c r="D83" s="48"/>
      <c r="E83" s="51"/>
      <c r="F83" s="51">
        <f>E83*D83</f>
        <v>0</v>
      </c>
      <c r="G83" s="84"/>
    </row>
    <row r="84" spans="1:7" s="32" customFormat="1" ht="15">
      <c r="A84" s="48">
        <v>2</v>
      </c>
      <c r="B84" s="49"/>
      <c r="C84" s="50"/>
      <c r="D84" s="48"/>
      <c r="E84" s="51"/>
      <c r="F84" s="51">
        <f t="shared" ref="F84" si="5">E84*D84</f>
        <v>0</v>
      </c>
      <c r="G84" s="84"/>
    </row>
    <row r="85" spans="1:7" s="32" customFormat="1" ht="15">
      <c r="A85" s="41"/>
      <c r="B85" s="52" t="s">
        <v>126</v>
      </c>
      <c r="C85" s="30"/>
      <c r="D85" s="41"/>
      <c r="E85" s="42"/>
      <c r="F85" s="53">
        <f>SUM(F83:F84)</f>
        <v>0</v>
      </c>
      <c r="G85" s="84"/>
    </row>
    <row r="86" spans="1:7" s="32" customFormat="1" ht="15">
      <c r="A86" s="54"/>
      <c r="B86" s="36" t="s">
        <v>127</v>
      </c>
      <c r="C86" s="36"/>
      <c r="D86" s="35"/>
      <c r="E86" s="37"/>
      <c r="F86" s="84">
        <v>5514000</v>
      </c>
    </row>
    <row r="87" spans="1:7" s="32" customFormat="1" ht="15">
      <c r="A87" s="43"/>
      <c r="B87" s="31" t="s">
        <v>128</v>
      </c>
      <c r="C87" s="43"/>
      <c r="D87" s="43"/>
      <c r="E87" s="43"/>
      <c r="F87" s="40">
        <f>SUM(F85:F86)</f>
        <v>5514000</v>
      </c>
      <c r="G87" s="84"/>
    </row>
    <row r="88" spans="1:7" s="87" customFormat="1" ht="15">
      <c r="A88" s="54"/>
      <c r="B88" s="172" t="s">
        <v>174</v>
      </c>
      <c r="C88" s="173"/>
      <c r="D88" s="173"/>
      <c r="E88" s="174"/>
      <c r="F88" s="86">
        <f>F87+F81+F71+F58+F37</f>
        <v>32414820</v>
      </c>
      <c r="G88" s="84"/>
    </row>
    <row r="89" spans="1:7" s="32" customFormat="1" ht="15">
      <c r="A89" s="66"/>
      <c r="B89" s="67"/>
      <c r="C89" s="68"/>
      <c r="D89" s="68"/>
      <c r="E89" s="68"/>
      <c r="F89" s="69"/>
      <c r="G89" s="84"/>
    </row>
    <row r="90" spans="1:7" s="32" customFormat="1" ht="15">
      <c r="A90" s="71"/>
      <c r="B90" s="72"/>
      <c r="C90" s="72"/>
      <c r="D90" s="72"/>
      <c r="E90" s="72"/>
      <c r="F90" s="73"/>
      <c r="G90" s="84"/>
    </row>
    <row r="91" spans="1:7" s="32" customFormat="1" ht="15">
      <c r="A91" s="71"/>
      <c r="B91" s="72"/>
      <c r="C91" s="72"/>
      <c r="D91" s="72"/>
      <c r="E91" s="72"/>
      <c r="F91" s="73"/>
      <c r="G91" s="84"/>
    </row>
    <row r="92" spans="1:7" s="32" customFormat="1" ht="15">
      <c r="A92" s="71"/>
      <c r="B92" s="72"/>
      <c r="C92" s="72"/>
      <c r="D92" s="72"/>
      <c r="E92" s="72"/>
      <c r="F92" s="73"/>
      <c r="G92" s="84"/>
    </row>
    <row r="93" spans="1:7" s="32" customFormat="1" ht="15">
      <c r="A93" s="71"/>
      <c r="B93" s="72"/>
      <c r="C93" s="72"/>
      <c r="D93" s="72"/>
      <c r="E93" s="72"/>
      <c r="F93" s="73"/>
      <c r="G93" s="84"/>
    </row>
    <row r="94" spans="1:7" s="32" customFormat="1" ht="15">
      <c r="A94" s="71"/>
      <c r="B94" s="72"/>
      <c r="C94" s="72"/>
      <c r="D94" s="72"/>
      <c r="E94" s="72"/>
      <c r="F94" s="73"/>
      <c r="G94" s="84"/>
    </row>
    <row r="95" spans="1:7" s="32" customFormat="1" ht="15">
      <c r="A95" s="70"/>
      <c r="B95" s="175" t="s">
        <v>151</v>
      </c>
      <c r="C95" s="176"/>
      <c r="D95" s="176"/>
      <c r="E95" s="176"/>
      <c r="F95" s="177"/>
      <c r="G95" s="84"/>
    </row>
    <row r="96" spans="1:7" s="57" customFormat="1" ht="15">
      <c r="A96" s="56"/>
      <c r="B96" s="157" t="s">
        <v>133</v>
      </c>
      <c r="C96" s="158"/>
      <c r="D96" s="158"/>
      <c r="E96" s="158"/>
      <c r="F96" s="159"/>
      <c r="G96" s="84"/>
    </row>
    <row r="97" spans="1:7" s="32" customFormat="1" ht="15">
      <c r="A97" s="41">
        <v>1</v>
      </c>
      <c r="B97" s="30"/>
      <c r="C97" s="30"/>
      <c r="D97" s="41"/>
      <c r="E97" s="42"/>
      <c r="F97" s="42">
        <f>E97*D97</f>
        <v>0</v>
      </c>
      <c r="G97" s="84"/>
    </row>
    <row r="98" spans="1:7" s="32" customFormat="1" ht="15">
      <c r="A98" s="41">
        <v>2</v>
      </c>
      <c r="B98" s="30"/>
      <c r="C98" s="30"/>
      <c r="D98" s="41"/>
      <c r="E98" s="42"/>
      <c r="F98" s="42">
        <f t="shared" ref="F98:F99" si="6">E98*D98</f>
        <v>0</v>
      </c>
      <c r="G98" s="84"/>
    </row>
    <row r="99" spans="1:7" s="32" customFormat="1" ht="15">
      <c r="A99" s="41">
        <v>3</v>
      </c>
      <c r="B99" s="30"/>
      <c r="C99" s="30"/>
      <c r="D99" s="41"/>
      <c r="E99" s="42"/>
      <c r="F99" s="42">
        <f t="shared" si="6"/>
        <v>0</v>
      </c>
      <c r="G99" s="84"/>
    </row>
    <row r="100" spans="1:7" s="32" customFormat="1" ht="15">
      <c r="A100" s="43"/>
      <c r="B100" s="30" t="s">
        <v>152</v>
      </c>
      <c r="C100" s="43"/>
      <c r="D100" s="43"/>
      <c r="E100" s="43"/>
      <c r="F100" s="47">
        <f>SUM(F97:F99)</f>
        <v>0</v>
      </c>
      <c r="G100" s="84"/>
    </row>
    <row r="101" spans="1:7" s="32" customFormat="1" ht="15">
      <c r="A101" s="43"/>
      <c r="B101" s="30" t="s">
        <v>146</v>
      </c>
      <c r="C101" s="30" t="s">
        <v>147</v>
      </c>
      <c r="D101" s="45">
        <v>1</v>
      </c>
      <c r="E101" s="43"/>
      <c r="F101" s="84">
        <v>3776000</v>
      </c>
    </row>
    <row r="102" spans="1:7" s="32" customFormat="1" ht="15">
      <c r="A102" s="43"/>
      <c r="B102" s="39" t="s">
        <v>153</v>
      </c>
      <c r="C102" s="43"/>
      <c r="D102" s="43"/>
      <c r="E102" s="43"/>
      <c r="F102" s="40">
        <f>SUM(F100:F101)</f>
        <v>3776000</v>
      </c>
      <c r="G102" s="84"/>
    </row>
    <row r="103" spans="1:7" s="57" customFormat="1" ht="15">
      <c r="A103" s="56"/>
      <c r="B103" s="138" t="s">
        <v>134</v>
      </c>
      <c r="C103" s="139"/>
      <c r="D103" s="139"/>
      <c r="E103" s="139"/>
      <c r="F103" s="140"/>
      <c r="G103" s="84"/>
    </row>
    <row r="104" spans="1:7" s="32" customFormat="1" ht="15">
      <c r="A104" s="41">
        <v>1</v>
      </c>
      <c r="B104" s="30"/>
      <c r="C104" s="30"/>
      <c r="D104" s="41"/>
      <c r="E104" s="42"/>
      <c r="F104" s="42">
        <f>E104*D104</f>
        <v>0</v>
      </c>
      <c r="G104" s="84"/>
    </row>
    <row r="105" spans="1:7" s="32" customFormat="1" ht="15">
      <c r="A105" s="41">
        <v>2</v>
      </c>
      <c r="B105" s="30"/>
      <c r="C105" s="30"/>
      <c r="D105" s="41"/>
      <c r="E105" s="42"/>
      <c r="F105" s="42">
        <f t="shared" ref="F105:F109" si="7">E105*D105</f>
        <v>0</v>
      </c>
      <c r="G105" s="84"/>
    </row>
    <row r="106" spans="1:7" s="32" customFormat="1" ht="15">
      <c r="A106" s="41">
        <v>3</v>
      </c>
      <c r="B106" s="30"/>
      <c r="C106" s="30"/>
      <c r="D106" s="41"/>
      <c r="E106" s="42"/>
      <c r="F106" s="42">
        <f t="shared" si="7"/>
        <v>0</v>
      </c>
      <c r="G106" s="84"/>
    </row>
    <row r="107" spans="1:7" s="32" customFormat="1" ht="15">
      <c r="A107" s="43"/>
      <c r="B107" s="30"/>
      <c r="C107" s="30"/>
      <c r="D107" s="41"/>
      <c r="E107" s="42"/>
      <c r="F107" s="42">
        <f t="shared" si="7"/>
        <v>0</v>
      </c>
      <c r="G107" s="84"/>
    </row>
    <row r="108" spans="1:7" s="32" customFormat="1" ht="15">
      <c r="A108" s="41">
        <v>4</v>
      </c>
      <c r="B108" s="30"/>
      <c r="C108" s="30"/>
      <c r="D108" s="41"/>
      <c r="E108" s="42"/>
      <c r="F108" s="42">
        <f t="shared" si="7"/>
        <v>0</v>
      </c>
      <c r="G108" s="84"/>
    </row>
    <row r="109" spans="1:7" s="32" customFormat="1" ht="15">
      <c r="A109" s="41">
        <v>5</v>
      </c>
      <c r="B109" s="30"/>
      <c r="C109" s="30"/>
      <c r="D109" s="41"/>
      <c r="E109" s="42"/>
      <c r="F109" s="42">
        <f t="shared" si="7"/>
        <v>0</v>
      </c>
      <c r="G109" s="84"/>
    </row>
    <row r="110" spans="1:7" s="32" customFormat="1" ht="15">
      <c r="A110" s="43"/>
      <c r="B110" s="30" t="s">
        <v>152</v>
      </c>
      <c r="C110" s="43"/>
      <c r="D110" s="43"/>
      <c r="E110" s="43"/>
      <c r="F110" s="44">
        <f>SUM(F104:F109)</f>
        <v>0</v>
      </c>
      <c r="G110" s="84"/>
    </row>
    <row r="111" spans="1:7" s="32" customFormat="1" ht="15">
      <c r="A111" s="43"/>
      <c r="B111" s="30" t="s">
        <v>146</v>
      </c>
      <c r="C111" s="30" t="s">
        <v>147</v>
      </c>
      <c r="D111" s="45">
        <v>1</v>
      </c>
      <c r="E111" s="43"/>
      <c r="F111" s="84">
        <v>4798500</v>
      </c>
    </row>
    <row r="112" spans="1:7" s="32" customFormat="1" ht="15">
      <c r="A112" s="43"/>
      <c r="B112" s="39" t="s">
        <v>154</v>
      </c>
      <c r="C112" s="43"/>
      <c r="D112" s="43"/>
      <c r="E112" s="43"/>
      <c r="F112" s="40">
        <f>SUM(F110:F111)</f>
        <v>4798500</v>
      </c>
      <c r="G112" s="84"/>
    </row>
    <row r="113" spans="1:7" s="57" customFormat="1" ht="15">
      <c r="A113" s="56"/>
      <c r="B113" s="141" t="s">
        <v>135</v>
      </c>
      <c r="C113" s="142"/>
      <c r="D113" s="142"/>
      <c r="E113" s="142"/>
      <c r="F113" s="143"/>
      <c r="G113" s="84"/>
    </row>
    <row r="114" spans="1:7" s="32" customFormat="1" ht="15">
      <c r="A114" s="41">
        <v>1</v>
      </c>
      <c r="B114" s="30"/>
      <c r="C114" s="30"/>
      <c r="D114" s="41"/>
      <c r="E114" s="42"/>
      <c r="F114" s="42">
        <f>E114*D114</f>
        <v>0</v>
      </c>
      <c r="G114" s="84"/>
    </row>
    <row r="115" spans="1:7" s="32" customFormat="1" ht="15">
      <c r="A115" s="43"/>
      <c r="B115" s="30" t="s">
        <v>146</v>
      </c>
      <c r="C115" s="30" t="s">
        <v>155</v>
      </c>
      <c r="D115" s="58">
        <v>580</v>
      </c>
      <c r="E115" s="58">
        <v>3000</v>
      </c>
      <c r="F115" s="46">
        <f>E115*D115</f>
        <v>1740000</v>
      </c>
      <c r="G115" s="84"/>
    </row>
    <row r="116" spans="1:7" s="32" customFormat="1" ht="15">
      <c r="A116" s="43"/>
      <c r="B116" s="39" t="s">
        <v>156</v>
      </c>
      <c r="C116" s="43"/>
      <c r="D116" s="43"/>
      <c r="E116" s="43"/>
      <c r="F116" s="40">
        <f>SUM(F114:F115)</f>
        <v>1740000</v>
      </c>
      <c r="G116" s="84"/>
    </row>
    <row r="117" spans="1:7" s="57" customFormat="1" ht="15">
      <c r="A117" s="56"/>
      <c r="B117" s="144" t="s">
        <v>136</v>
      </c>
      <c r="C117" s="145"/>
      <c r="D117" s="145"/>
      <c r="E117" s="145"/>
      <c r="F117" s="146"/>
      <c r="G117" s="84"/>
    </row>
    <row r="118" spans="1:7" s="32" customFormat="1" ht="15">
      <c r="A118" s="41">
        <v>1</v>
      </c>
      <c r="B118" s="30"/>
      <c r="C118" s="30"/>
      <c r="D118" s="41"/>
      <c r="E118" s="42"/>
      <c r="F118" s="42">
        <f>E118*D118</f>
        <v>0</v>
      </c>
      <c r="G118" s="84"/>
    </row>
    <row r="119" spans="1:7" s="32" customFormat="1" ht="15">
      <c r="A119" s="41">
        <v>2</v>
      </c>
      <c r="B119" s="30"/>
      <c r="C119" s="30"/>
      <c r="D119" s="41"/>
      <c r="E119" s="42"/>
      <c r="F119" s="42">
        <f>E119*D119</f>
        <v>0</v>
      </c>
      <c r="G119" s="84"/>
    </row>
    <row r="120" spans="1:7" s="32" customFormat="1" ht="15">
      <c r="A120" s="43"/>
      <c r="B120" s="30"/>
      <c r="C120" s="43"/>
      <c r="D120" s="43"/>
      <c r="E120" s="43"/>
      <c r="F120" s="44">
        <f>SUM(F118:F119)</f>
        <v>0</v>
      </c>
      <c r="G120" s="84"/>
    </row>
    <row r="121" spans="1:7" s="32" customFormat="1" ht="15">
      <c r="A121" s="43"/>
      <c r="B121" s="30" t="s">
        <v>146</v>
      </c>
      <c r="C121" s="43"/>
      <c r="D121" s="43"/>
      <c r="E121" s="43"/>
      <c r="F121" s="84">
        <v>1508400</v>
      </c>
    </row>
    <row r="122" spans="1:7" s="32" customFormat="1" ht="15">
      <c r="A122" s="43"/>
      <c r="B122" s="39" t="s">
        <v>157</v>
      </c>
      <c r="C122" s="43"/>
      <c r="D122" s="43"/>
      <c r="E122" s="43"/>
      <c r="F122" s="40">
        <f>SUM(F120:F121)</f>
        <v>1508400</v>
      </c>
      <c r="G122" s="84"/>
    </row>
    <row r="123" spans="1:7" s="57" customFormat="1" ht="15">
      <c r="A123" s="128" t="s">
        <v>137</v>
      </c>
      <c r="B123" s="128"/>
      <c r="C123" s="128"/>
      <c r="D123" s="128"/>
      <c r="E123" s="128"/>
      <c r="F123" s="128"/>
      <c r="G123" s="84"/>
    </row>
    <row r="124" spans="1:7" s="32" customFormat="1" ht="15">
      <c r="A124" s="41">
        <v>1</v>
      </c>
      <c r="B124" s="30"/>
      <c r="C124" s="30"/>
      <c r="D124" s="59"/>
      <c r="E124" s="42"/>
      <c r="F124" s="42">
        <f>E124*D124</f>
        <v>0</v>
      </c>
      <c r="G124" s="84"/>
    </row>
    <row r="125" spans="1:7" s="32" customFormat="1" ht="15">
      <c r="A125" s="41">
        <v>2</v>
      </c>
      <c r="B125" s="30" t="s">
        <v>146</v>
      </c>
      <c r="C125" s="43"/>
      <c r="D125" s="43"/>
      <c r="E125" s="43"/>
      <c r="F125" s="46">
        <v>500000</v>
      </c>
      <c r="G125" s="84"/>
    </row>
    <row r="126" spans="1:7" s="32" customFormat="1" ht="15">
      <c r="A126" s="43"/>
      <c r="B126" s="39" t="s">
        <v>158</v>
      </c>
      <c r="C126" s="43"/>
      <c r="D126" s="43"/>
      <c r="E126" s="43"/>
      <c r="F126" s="40">
        <f>SUM(F124:F125)</f>
        <v>500000</v>
      </c>
      <c r="G126" s="84"/>
    </row>
    <row r="127" spans="1:7" s="57" customFormat="1" ht="15">
      <c r="A127" s="129" t="s">
        <v>138</v>
      </c>
      <c r="B127" s="129"/>
      <c r="C127" s="129"/>
      <c r="D127" s="129"/>
      <c r="E127" s="129"/>
      <c r="F127" s="129"/>
      <c r="G127" s="84"/>
    </row>
    <row r="128" spans="1:7" s="32" customFormat="1" ht="15">
      <c r="A128" s="41">
        <v>1</v>
      </c>
      <c r="B128" s="30" t="s">
        <v>159</v>
      </c>
      <c r="C128" s="30" t="s">
        <v>113</v>
      </c>
      <c r="D128" s="41"/>
      <c r="E128" s="42"/>
      <c r="F128" s="42">
        <f>E128*D128</f>
        <v>0</v>
      </c>
      <c r="G128" s="84"/>
    </row>
    <row r="129" spans="1:7" s="32" customFormat="1" ht="15">
      <c r="A129" s="41">
        <v>2</v>
      </c>
      <c r="B129" s="30" t="s">
        <v>146</v>
      </c>
      <c r="C129" s="43"/>
      <c r="D129" s="43"/>
      <c r="E129" s="43"/>
      <c r="F129" s="46">
        <v>500000</v>
      </c>
      <c r="G129" s="84"/>
    </row>
    <row r="130" spans="1:7" s="32" customFormat="1" ht="15">
      <c r="A130" s="43"/>
      <c r="B130" s="39" t="s">
        <v>160</v>
      </c>
      <c r="C130" s="43"/>
      <c r="D130" s="43"/>
      <c r="E130" s="43"/>
      <c r="F130" s="40">
        <f>SUM(F128:F129)</f>
        <v>500000</v>
      </c>
      <c r="G130" s="84"/>
    </row>
    <row r="131" spans="1:7" s="57" customFormat="1" ht="15">
      <c r="A131" s="130" t="s">
        <v>129</v>
      </c>
      <c r="B131" s="130"/>
      <c r="C131" s="130"/>
      <c r="D131" s="130"/>
      <c r="E131" s="130"/>
      <c r="F131" s="130"/>
      <c r="G131" s="84"/>
    </row>
    <row r="132" spans="1:7" s="32" customFormat="1" ht="15">
      <c r="A132" s="41">
        <v>1</v>
      </c>
      <c r="B132" s="30"/>
      <c r="C132" s="30"/>
      <c r="D132" s="41"/>
      <c r="E132" s="42"/>
      <c r="F132" s="51">
        <f t="shared" ref="F132:F133" si="8">E132*D132</f>
        <v>0</v>
      </c>
      <c r="G132" s="84"/>
    </row>
    <row r="133" spans="1:7" s="32" customFormat="1" ht="15">
      <c r="A133" s="43">
        <v>2</v>
      </c>
      <c r="B133" s="30"/>
      <c r="C133" s="30"/>
      <c r="D133" s="41"/>
      <c r="E133" s="42"/>
      <c r="F133" s="51">
        <f t="shared" si="8"/>
        <v>0</v>
      </c>
      <c r="G133" s="84"/>
    </row>
    <row r="134" spans="1:7" s="32" customFormat="1" ht="15">
      <c r="A134" s="54"/>
      <c r="B134" s="36" t="s">
        <v>127</v>
      </c>
      <c r="C134" s="36"/>
      <c r="D134" s="35"/>
      <c r="E134" s="37"/>
      <c r="F134" s="55">
        <v>500000</v>
      </c>
      <c r="G134" s="84"/>
    </row>
    <row r="135" spans="1:7" s="32" customFormat="1" ht="15">
      <c r="A135" s="43"/>
      <c r="B135" s="60" t="s">
        <v>132</v>
      </c>
      <c r="C135" s="43"/>
      <c r="D135" s="43"/>
      <c r="E135" s="43"/>
      <c r="F135" s="40">
        <f>SUM(F132:F134)</f>
        <v>500000</v>
      </c>
      <c r="G135" s="84"/>
    </row>
    <row r="136" spans="1:7" ht="17.25">
      <c r="A136" s="14"/>
      <c r="B136" s="168" t="s">
        <v>104</v>
      </c>
      <c r="C136" s="169"/>
      <c r="D136" s="169"/>
      <c r="E136" s="170"/>
      <c r="F136" s="16">
        <f>F135+F130+F126+F122+F116+F112+F102</f>
        <v>13322900</v>
      </c>
    </row>
    <row r="137" spans="1:7" ht="28.5" customHeight="1">
      <c r="A137" s="5"/>
      <c r="B137" s="116" t="s">
        <v>130</v>
      </c>
      <c r="C137" s="117"/>
      <c r="D137" s="117"/>
      <c r="E137" s="118"/>
      <c r="F137" s="29"/>
    </row>
    <row r="138" spans="1:7" ht="13.5" hidden="1">
      <c r="A138" s="171"/>
      <c r="B138" s="171"/>
      <c r="C138" s="171"/>
      <c r="D138" s="171"/>
      <c r="E138" s="171"/>
      <c r="F138" s="171"/>
    </row>
    <row r="139" spans="1:7" ht="20.25" customHeight="1">
      <c r="A139" s="120" t="s">
        <v>131</v>
      </c>
      <c r="B139" s="167"/>
      <c r="C139" s="167"/>
      <c r="D139" s="167"/>
      <c r="E139" s="167"/>
      <c r="F139" s="167"/>
    </row>
    <row r="140" spans="1:7" ht="21.75" customHeight="1">
      <c r="A140" s="167" t="s">
        <v>109</v>
      </c>
      <c r="B140" s="167"/>
      <c r="C140" s="167"/>
      <c r="D140" s="167"/>
      <c r="E140" s="167"/>
      <c r="F140" s="167"/>
    </row>
    <row r="146" spans="1:7" ht="14.25">
      <c r="C146" s="82" t="s">
        <v>173</v>
      </c>
    </row>
    <row r="148" spans="1:7" ht="14.25">
      <c r="A148" s="1"/>
      <c r="B148" s="1"/>
      <c r="C148" s="1"/>
      <c r="D148" s="1"/>
      <c r="E148" s="1"/>
      <c r="F148" s="1"/>
    </row>
    <row r="149" spans="1:7">
      <c r="A149" s="163" t="s">
        <v>110</v>
      </c>
      <c r="B149" s="163"/>
      <c r="C149" s="163"/>
      <c r="D149" s="163"/>
      <c r="E149" s="163"/>
      <c r="F149" s="163"/>
    </row>
    <row r="150" spans="1:7" ht="14.25">
      <c r="A150" s="164" t="s">
        <v>0</v>
      </c>
      <c r="B150" s="164"/>
      <c r="C150" s="165" t="s">
        <v>163</v>
      </c>
      <c r="D150" s="165"/>
      <c r="E150" s="165"/>
      <c r="F150" s="165"/>
    </row>
    <row r="151" spans="1:7" ht="14.25">
      <c r="A151" s="164" t="s">
        <v>1</v>
      </c>
      <c r="B151" s="164"/>
      <c r="C151" s="164"/>
      <c r="D151" s="164"/>
      <c r="E151" s="164"/>
      <c r="F151" s="164"/>
    </row>
    <row r="152" spans="1:7" ht="14.25">
      <c r="A152" s="166" t="s">
        <v>2</v>
      </c>
      <c r="B152" s="166"/>
      <c r="C152" s="166"/>
      <c r="D152" s="166"/>
      <c r="E152" s="166"/>
      <c r="F152" s="166"/>
    </row>
    <row r="153" spans="1:7" ht="14.25">
      <c r="A153" s="164" t="s">
        <v>3</v>
      </c>
      <c r="B153" s="164"/>
      <c r="C153" s="164"/>
      <c r="D153" s="164"/>
      <c r="E153" s="164"/>
      <c r="F153" s="164"/>
    </row>
    <row r="155" spans="1:7" ht="17.25" customHeight="1">
      <c r="A155" s="160" t="s">
        <v>4</v>
      </c>
      <c r="B155" s="160"/>
      <c r="C155" s="160"/>
      <c r="D155" s="160"/>
      <c r="E155" s="160"/>
      <c r="F155" s="160"/>
    </row>
    <row r="156" spans="1:7" ht="24.75" customHeight="1">
      <c r="A156" s="161" t="s">
        <v>5</v>
      </c>
      <c r="B156" s="161"/>
      <c r="C156" s="161"/>
      <c r="D156" s="161"/>
      <c r="E156" s="161"/>
      <c r="F156" s="161"/>
    </row>
    <row r="157" spans="1:7" ht="18" customHeight="1">
      <c r="A157" s="162" t="s">
        <v>6</v>
      </c>
      <c r="B157" s="162"/>
      <c r="C157" s="162"/>
      <c r="D157" s="162"/>
      <c r="E157" s="162"/>
      <c r="F157" s="162"/>
    </row>
    <row r="158" spans="1:7" s="32" customFormat="1" ht="15" customHeight="1">
      <c r="A158" s="34" t="s">
        <v>139</v>
      </c>
      <c r="B158" s="30" t="s">
        <v>140</v>
      </c>
      <c r="C158" s="30" t="s">
        <v>141</v>
      </c>
      <c r="D158" s="30" t="s">
        <v>142</v>
      </c>
      <c r="E158" s="30" t="s">
        <v>143</v>
      </c>
      <c r="F158" s="30" t="s">
        <v>144</v>
      </c>
      <c r="G158" s="84"/>
    </row>
    <row r="159" spans="1:7" s="32" customFormat="1" ht="15" customHeight="1">
      <c r="A159" s="35">
        <v>1</v>
      </c>
      <c r="B159" s="36" t="s">
        <v>117</v>
      </c>
      <c r="C159" s="36" t="s">
        <v>113</v>
      </c>
      <c r="D159" s="35">
        <v>1</v>
      </c>
      <c r="E159" s="37">
        <v>400000</v>
      </c>
      <c r="F159" s="37">
        <f>E159*D159</f>
        <v>400000</v>
      </c>
      <c r="G159" s="84"/>
    </row>
    <row r="160" spans="1:7" s="32" customFormat="1" ht="15" customHeight="1">
      <c r="A160" s="35">
        <v>2</v>
      </c>
      <c r="B160" s="36" t="s">
        <v>114</v>
      </c>
      <c r="C160" s="36" t="s">
        <v>113</v>
      </c>
      <c r="D160" s="35">
        <v>1</v>
      </c>
      <c r="E160" s="37">
        <v>500000</v>
      </c>
      <c r="F160" s="37">
        <f t="shared" ref="F160:F161" si="9">E160*D160</f>
        <v>500000</v>
      </c>
      <c r="G160" s="84"/>
    </row>
    <row r="161" spans="1:7" s="32" customFormat="1" ht="15" customHeight="1">
      <c r="A161" s="35">
        <v>3</v>
      </c>
      <c r="B161" s="36" t="s">
        <v>115</v>
      </c>
      <c r="C161" s="36" t="s">
        <v>116</v>
      </c>
      <c r="D161" s="35">
        <v>380</v>
      </c>
      <c r="E161" s="37">
        <v>3000</v>
      </c>
      <c r="F161" s="37">
        <f t="shared" si="9"/>
        <v>1140000</v>
      </c>
      <c r="G161" s="84"/>
    </row>
    <row r="162" spans="1:7" s="32" customFormat="1" ht="15" customHeight="1">
      <c r="A162" s="38"/>
      <c r="B162" s="39"/>
      <c r="C162" s="38"/>
      <c r="D162" s="38"/>
      <c r="E162" s="38"/>
      <c r="F162" s="40"/>
      <c r="G162" s="84"/>
    </row>
    <row r="163" spans="1:7" s="32" customFormat="1" ht="15" customHeight="1">
      <c r="A163" s="41">
        <v>4</v>
      </c>
      <c r="B163" s="30"/>
      <c r="C163" s="30"/>
      <c r="D163" s="41"/>
      <c r="E163" s="42"/>
      <c r="F163" s="42">
        <f>E163*D163</f>
        <v>0</v>
      </c>
      <c r="G163" s="84"/>
    </row>
    <row r="164" spans="1:7" s="32" customFormat="1" ht="15" customHeight="1">
      <c r="A164" s="41">
        <v>5</v>
      </c>
      <c r="B164" s="30"/>
      <c r="C164" s="30"/>
      <c r="D164" s="41"/>
      <c r="E164" s="42"/>
      <c r="F164" s="42">
        <f t="shared" ref="F164:F182" si="10">E164*D164</f>
        <v>0</v>
      </c>
      <c r="G164" s="84"/>
    </row>
    <row r="165" spans="1:7" s="32" customFormat="1" ht="15" customHeight="1">
      <c r="A165" s="41">
        <v>6</v>
      </c>
      <c r="B165" s="30"/>
      <c r="C165" s="30"/>
      <c r="D165" s="41"/>
      <c r="E165" s="42"/>
      <c r="F165" s="42">
        <f t="shared" si="10"/>
        <v>0</v>
      </c>
      <c r="G165" s="84"/>
    </row>
    <row r="166" spans="1:7" s="32" customFormat="1" ht="15" customHeight="1">
      <c r="A166" s="41">
        <v>7</v>
      </c>
      <c r="B166" s="30"/>
      <c r="C166" s="30"/>
      <c r="D166" s="41"/>
      <c r="E166" s="42"/>
      <c r="F166" s="42">
        <f t="shared" si="10"/>
        <v>0</v>
      </c>
      <c r="G166" s="84"/>
    </row>
    <row r="167" spans="1:7" s="32" customFormat="1" ht="15" customHeight="1">
      <c r="A167" s="41">
        <v>8</v>
      </c>
      <c r="B167" s="30"/>
      <c r="C167" s="30"/>
      <c r="D167" s="41"/>
      <c r="E167" s="42"/>
      <c r="F167" s="42">
        <f t="shared" si="10"/>
        <v>0</v>
      </c>
      <c r="G167" s="84"/>
    </row>
    <row r="168" spans="1:7" s="32" customFormat="1" ht="15" customHeight="1">
      <c r="A168" s="41">
        <v>9</v>
      </c>
      <c r="B168" s="30"/>
      <c r="C168" s="30"/>
      <c r="D168" s="41"/>
      <c r="E168" s="42"/>
      <c r="F168" s="42">
        <f t="shared" si="10"/>
        <v>0</v>
      </c>
      <c r="G168" s="84"/>
    </row>
    <row r="169" spans="1:7" s="32" customFormat="1" ht="15" customHeight="1">
      <c r="A169" s="41">
        <v>10</v>
      </c>
      <c r="B169" s="30"/>
      <c r="C169" s="30"/>
      <c r="D169" s="41"/>
      <c r="E169" s="42"/>
      <c r="F169" s="42">
        <f t="shared" si="10"/>
        <v>0</v>
      </c>
      <c r="G169" s="84"/>
    </row>
    <row r="170" spans="1:7" s="32" customFormat="1" ht="15" customHeight="1">
      <c r="A170" s="41">
        <v>11</v>
      </c>
      <c r="B170" s="30"/>
      <c r="C170" s="30"/>
      <c r="D170" s="41"/>
      <c r="E170" s="42"/>
      <c r="F170" s="42">
        <f t="shared" si="10"/>
        <v>0</v>
      </c>
      <c r="G170" s="84"/>
    </row>
    <row r="171" spans="1:7" s="32" customFormat="1" ht="15" customHeight="1">
      <c r="A171" s="41">
        <v>12</v>
      </c>
      <c r="B171" s="30"/>
      <c r="C171" s="30"/>
      <c r="D171" s="41"/>
      <c r="E171" s="42"/>
      <c r="F171" s="42">
        <f t="shared" si="10"/>
        <v>0</v>
      </c>
      <c r="G171" s="84"/>
    </row>
    <row r="172" spans="1:7" s="32" customFormat="1" ht="15" customHeight="1">
      <c r="A172" s="41">
        <v>13</v>
      </c>
      <c r="B172" s="30"/>
      <c r="C172" s="30"/>
      <c r="D172" s="41"/>
      <c r="E172" s="42"/>
      <c r="F172" s="42">
        <f t="shared" si="10"/>
        <v>0</v>
      </c>
      <c r="G172" s="84"/>
    </row>
    <row r="173" spans="1:7" s="32" customFormat="1" ht="15" customHeight="1">
      <c r="A173" s="41">
        <v>14</v>
      </c>
      <c r="B173" s="30"/>
      <c r="C173" s="30"/>
      <c r="D173" s="41"/>
      <c r="E173" s="42"/>
      <c r="F173" s="42">
        <f t="shared" si="10"/>
        <v>0</v>
      </c>
      <c r="G173" s="84"/>
    </row>
    <row r="174" spans="1:7" s="32" customFormat="1" ht="15" customHeight="1">
      <c r="A174" s="41">
        <v>15</v>
      </c>
      <c r="B174" s="30"/>
      <c r="C174" s="30"/>
      <c r="D174" s="41"/>
      <c r="E174" s="42"/>
      <c r="F174" s="42">
        <f t="shared" si="10"/>
        <v>0</v>
      </c>
      <c r="G174" s="84"/>
    </row>
    <row r="175" spans="1:7" s="32" customFormat="1" ht="15" customHeight="1">
      <c r="A175" s="41">
        <v>16</v>
      </c>
      <c r="B175" s="30"/>
      <c r="C175" s="30"/>
      <c r="D175" s="41"/>
      <c r="E175" s="42"/>
      <c r="F175" s="42">
        <f t="shared" si="10"/>
        <v>0</v>
      </c>
      <c r="G175" s="84"/>
    </row>
    <row r="176" spans="1:7" s="32" customFormat="1" ht="15" customHeight="1">
      <c r="A176" s="41">
        <v>17</v>
      </c>
      <c r="B176" s="30"/>
      <c r="C176" s="30"/>
      <c r="D176" s="41"/>
      <c r="E176" s="42"/>
      <c r="F176" s="42">
        <f t="shared" si="10"/>
        <v>0</v>
      </c>
      <c r="G176" s="84"/>
    </row>
    <row r="177" spans="1:8" s="32" customFormat="1" ht="15" customHeight="1">
      <c r="A177" s="41">
        <v>18</v>
      </c>
      <c r="B177" s="30"/>
      <c r="C177" s="34"/>
      <c r="D177" s="41"/>
      <c r="E177" s="42"/>
      <c r="F177" s="42">
        <f t="shared" si="10"/>
        <v>0</v>
      </c>
      <c r="G177" s="84"/>
    </row>
    <row r="178" spans="1:8" s="32" customFormat="1" ht="15" customHeight="1">
      <c r="A178" s="41">
        <v>19</v>
      </c>
      <c r="B178" s="30"/>
      <c r="C178" s="34"/>
      <c r="D178" s="41"/>
      <c r="E178" s="42"/>
      <c r="F178" s="42">
        <f t="shared" si="10"/>
        <v>0</v>
      </c>
      <c r="G178" s="84"/>
    </row>
    <row r="179" spans="1:8" s="32" customFormat="1" ht="15" customHeight="1">
      <c r="A179" s="41">
        <v>20</v>
      </c>
      <c r="B179" s="30"/>
      <c r="C179" s="30"/>
      <c r="D179" s="41"/>
      <c r="E179" s="42"/>
      <c r="F179" s="42">
        <f t="shared" si="10"/>
        <v>0</v>
      </c>
      <c r="G179" s="84"/>
    </row>
    <row r="180" spans="1:8" s="32" customFormat="1" ht="15" customHeight="1">
      <c r="A180" s="41">
        <v>21</v>
      </c>
      <c r="B180" s="30"/>
      <c r="C180" s="30"/>
      <c r="D180" s="42"/>
      <c r="E180" s="41"/>
      <c r="F180" s="42">
        <f t="shared" si="10"/>
        <v>0</v>
      </c>
      <c r="G180" s="84"/>
    </row>
    <row r="181" spans="1:8" s="32" customFormat="1" ht="15" customHeight="1">
      <c r="A181" s="41">
        <v>22</v>
      </c>
      <c r="B181" s="30"/>
      <c r="C181" s="30"/>
      <c r="D181" s="41"/>
      <c r="E181" s="42"/>
      <c r="F181" s="42">
        <f t="shared" si="10"/>
        <v>0</v>
      </c>
      <c r="G181" s="84"/>
    </row>
    <row r="182" spans="1:8" s="32" customFormat="1" ht="15" customHeight="1">
      <c r="A182" s="41">
        <v>23</v>
      </c>
      <c r="B182" s="30"/>
      <c r="C182" s="30"/>
      <c r="D182" s="41"/>
      <c r="E182" s="42"/>
      <c r="F182" s="42">
        <f t="shared" si="10"/>
        <v>0</v>
      </c>
      <c r="G182" s="84"/>
    </row>
    <row r="183" spans="1:8" s="32" customFormat="1" ht="15" customHeight="1">
      <c r="A183" s="43"/>
      <c r="B183" s="30" t="s">
        <v>145</v>
      </c>
      <c r="C183" s="43"/>
      <c r="D183" s="43"/>
      <c r="E183" s="43"/>
      <c r="F183" s="44"/>
      <c r="G183" s="84"/>
    </row>
    <row r="184" spans="1:8" s="32" customFormat="1" ht="15" customHeight="1">
      <c r="A184" s="43"/>
      <c r="B184" s="30" t="s">
        <v>146</v>
      </c>
      <c r="C184" s="30" t="s">
        <v>147</v>
      </c>
      <c r="D184" s="45">
        <v>1</v>
      </c>
      <c r="E184" s="43"/>
      <c r="F184" s="46">
        <v>12975300</v>
      </c>
      <c r="G184" s="84"/>
      <c r="H184" s="85"/>
    </row>
    <row r="185" spans="1:8" s="32" customFormat="1" ht="15" customHeight="1">
      <c r="A185" s="43"/>
      <c r="B185" s="31" t="s">
        <v>122</v>
      </c>
      <c r="C185" s="43"/>
      <c r="D185" s="43"/>
      <c r="E185" s="43"/>
      <c r="F185" s="40">
        <f>SUM(F183:F184)</f>
        <v>12975300</v>
      </c>
      <c r="G185" s="84"/>
    </row>
    <row r="186" spans="1:8" s="32" customFormat="1" ht="15">
      <c r="A186" s="147" t="s">
        <v>161</v>
      </c>
      <c r="B186" s="148"/>
      <c r="C186" s="148"/>
      <c r="D186" s="148"/>
      <c r="E186" s="148"/>
      <c r="F186" s="148"/>
      <c r="G186" s="84"/>
    </row>
    <row r="187" spans="1:8" s="32" customFormat="1" ht="15">
      <c r="A187" s="41">
        <v>1</v>
      </c>
      <c r="B187" s="30"/>
      <c r="C187" s="30"/>
      <c r="D187" s="41"/>
      <c r="E187" s="42"/>
      <c r="F187" s="42">
        <f>E187*D187</f>
        <v>0</v>
      </c>
      <c r="G187" s="84"/>
    </row>
    <row r="188" spans="1:8" s="32" customFormat="1" ht="15">
      <c r="A188" s="41">
        <v>2</v>
      </c>
      <c r="B188" s="30"/>
      <c r="C188" s="30"/>
      <c r="D188" s="41"/>
      <c r="E188" s="42"/>
      <c r="F188" s="42">
        <f t="shared" ref="F188:F203" si="11">E188*D188</f>
        <v>0</v>
      </c>
      <c r="G188" s="84"/>
    </row>
    <row r="189" spans="1:8" s="32" customFormat="1" ht="15">
      <c r="A189" s="41">
        <v>3</v>
      </c>
      <c r="B189" s="30"/>
      <c r="C189" s="30"/>
      <c r="D189" s="41"/>
      <c r="E189" s="42"/>
      <c r="F189" s="42">
        <f t="shared" si="11"/>
        <v>0</v>
      </c>
      <c r="G189" s="84"/>
    </row>
    <row r="190" spans="1:8" s="32" customFormat="1" ht="15">
      <c r="A190" s="41">
        <v>4</v>
      </c>
      <c r="B190" s="30"/>
      <c r="C190" s="30"/>
      <c r="D190" s="41"/>
      <c r="E190" s="42"/>
      <c r="F190" s="42">
        <f t="shared" si="11"/>
        <v>0</v>
      </c>
      <c r="G190" s="84"/>
    </row>
    <row r="191" spans="1:8" s="32" customFormat="1" ht="15">
      <c r="A191" s="41">
        <v>5</v>
      </c>
      <c r="B191" s="30"/>
      <c r="C191" s="30"/>
      <c r="D191" s="41"/>
      <c r="E191" s="42"/>
      <c r="F191" s="42">
        <f t="shared" si="11"/>
        <v>0</v>
      </c>
      <c r="G191" s="84"/>
    </row>
    <row r="192" spans="1:8" s="32" customFormat="1" ht="15">
      <c r="A192" s="41">
        <v>6</v>
      </c>
      <c r="B192" s="30"/>
      <c r="C192" s="30"/>
      <c r="D192" s="41"/>
      <c r="E192" s="42"/>
      <c r="F192" s="42">
        <f t="shared" si="11"/>
        <v>0</v>
      </c>
      <c r="G192" s="84"/>
    </row>
    <row r="193" spans="1:7" s="32" customFormat="1" ht="15">
      <c r="A193" s="41">
        <v>7</v>
      </c>
      <c r="B193" s="30"/>
      <c r="C193" s="30"/>
      <c r="D193" s="41"/>
      <c r="E193" s="42"/>
      <c r="F193" s="42">
        <f t="shared" si="11"/>
        <v>0</v>
      </c>
      <c r="G193" s="84"/>
    </row>
    <row r="194" spans="1:7" s="32" customFormat="1" ht="15">
      <c r="A194" s="41">
        <v>8</v>
      </c>
      <c r="B194" s="30"/>
      <c r="C194" s="30"/>
      <c r="D194" s="41"/>
      <c r="E194" s="42"/>
      <c r="F194" s="42">
        <f t="shared" si="11"/>
        <v>0</v>
      </c>
      <c r="G194" s="84"/>
    </row>
    <row r="195" spans="1:7" s="32" customFormat="1" ht="15">
      <c r="A195" s="41">
        <v>9</v>
      </c>
      <c r="B195" s="30"/>
      <c r="C195" s="30"/>
      <c r="D195" s="41"/>
      <c r="E195" s="42"/>
      <c r="F195" s="42">
        <f t="shared" si="11"/>
        <v>0</v>
      </c>
      <c r="G195" s="84"/>
    </row>
    <row r="196" spans="1:7" s="32" customFormat="1" ht="15">
      <c r="A196" s="41">
        <v>10</v>
      </c>
      <c r="B196" s="30"/>
      <c r="C196" s="30"/>
      <c r="D196" s="41"/>
      <c r="E196" s="42"/>
      <c r="F196" s="42">
        <f t="shared" si="11"/>
        <v>0</v>
      </c>
      <c r="G196" s="84"/>
    </row>
    <row r="197" spans="1:7" s="32" customFormat="1" ht="15">
      <c r="A197" s="41">
        <v>11</v>
      </c>
      <c r="B197" s="30"/>
      <c r="C197" s="30"/>
      <c r="D197" s="41"/>
      <c r="E197" s="42"/>
      <c r="F197" s="42">
        <f t="shared" si="11"/>
        <v>0</v>
      </c>
      <c r="G197" s="84"/>
    </row>
    <row r="198" spans="1:7" s="32" customFormat="1" ht="15">
      <c r="A198" s="41">
        <v>12</v>
      </c>
      <c r="B198" s="30"/>
      <c r="C198" s="30"/>
      <c r="D198" s="41"/>
      <c r="E198" s="41"/>
      <c r="F198" s="42">
        <f t="shared" si="11"/>
        <v>0</v>
      </c>
      <c r="G198" s="84"/>
    </row>
    <row r="199" spans="1:7" s="32" customFormat="1" ht="15">
      <c r="A199" s="41">
        <v>13</v>
      </c>
      <c r="B199" s="30"/>
      <c r="C199" s="30"/>
      <c r="D199" s="42"/>
      <c r="E199" s="41"/>
      <c r="F199" s="42">
        <f t="shared" si="11"/>
        <v>0</v>
      </c>
      <c r="G199" s="84"/>
    </row>
    <row r="200" spans="1:7" s="32" customFormat="1" ht="15">
      <c r="A200" s="41">
        <v>14</v>
      </c>
      <c r="B200" s="30"/>
      <c r="C200" s="30"/>
      <c r="D200" s="41"/>
      <c r="E200" s="42"/>
      <c r="F200" s="42">
        <f t="shared" si="11"/>
        <v>0</v>
      </c>
      <c r="G200" s="84"/>
    </row>
    <row r="201" spans="1:7" s="32" customFormat="1" ht="15">
      <c r="A201" s="41">
        <v>15</v>
      </c>
      <c r="B201" s="30"/>
      <c r="C201" s="30"/>
      <c r="D201" s="41"/>
      <c r="E201" s="42"/>
      <c r="F201" s="42">
        <f t="shared" si="11"/>
        <v>0</v>
      </c>
      <c r="G201" s="84"/>
    </row>
    <row r="202" spans="1:7" s="32" customFormat="1" ht="15">
      <c r="A202" s="41">
        <v>16</v>
      </c>
      <c r="B202" s="30"/>
      <c r="C202" s="30"/>
      <c r="D202" s="41"/>
      <c r="E202" s="42"/>
      <c r="F202" s="42">
        <f t="shared" si="11"/>
        <v>0</v>
      </c>
      <c r="G202" s="84"/>
    </row>
    <row r="203" spans="1:7" s="32" customFormat="1" ht="15">
      <c r="A203" s="41">
        <v>17</v>
      </c>
      <c r="B203" s="30"/>
      <c r="C203" s="30"/>
      <c r="D203" s="41"/>
      <c r="E203" s="42"/>
      <c r="F203" s="42">
        <f t="shared" si="11"/>
        <v>0</v>
      </c>
      <c r="G203" s="84"/>
    </row>
    <row r="204" spans="1:7" s="32" customFormat="1" ht="15">
      <c r="A204" s="38"/>
      <c r="B204" s="39" t="s">
        <v>148</v>
      </c>
      <c r="C204" s="38"/>
      <c r="D204" s="38"/>
      <c r="E204" s="38"/>
      <c r="F204" s="40">
        <f>SUM(F187:F203)</f>
        <v>0</v>
      </c>
      <c r="G204" s="84"/>
    </row>
    <row r="205" spans="1:7" s="32" customFormat="1" ht="15">
      <c r="A205" s="43"/>
      <c r="B205" s="30" t="s">
        <v>146</v>
      </c>
      <c r="C205" s="30" t="s">
        <v>147</v>
      </c>
      <c r="D205" s="45">
        <v>1</v>
      </c>
      <c r="E205" s="43"/>
      <c r="F205" s="46">
        <v>4973700</v>
      </c>
      <c r="G205" s="84"/>
    </row>
    <row r="206" spans="1:7" s="32" customFormat="1" ht="15">
      <c r="A206" s="43"/>
      <c r="B206" s="31" t="s">
        <v>123</v>
      </c>
      <c r="C206" s="43"/>
      <c r="D206" s="43"/>
      <c r="E206" s="43"/>
      <c r="F206" s="40">
        <f>SUM(F204:F205)</f>
        <v>4973700</v>
      </c>
      <c r="G206" s="84"/>
    </row>
    <row r="207" spans="1:7" s="32" customFormat="1" ht="15">
      <c r="A207" s="43"/>
      <c r="B207" s="149" t="s">
        <v>120</v>
      </c>
      <c r="C207" s="150"/>
      <c r="D207" s="150"/>
      <c r="E207" s="150"/>
      <c r="F207" s="151"/>
      <c r="G207" s="84"/>
    </row>
    <row r="208" spans="1:7" s="32" customFormat="1" ht="15">
      <c r="A208" s="41">
        <v>1</v>
      </c>
      <c r="B208" s="30"/>
      <c r="C208" s="30"/>
      <c r="D208" s="41"/>
      <c r="E208" s="42"/>
      <c r="F208" s="42">
        <f>E208*D208</f>
        <v>0</v>
      </c>
      <c r="G208" s="84"/>
    </row>
    <row r="209" spans="1:7" s="32" customFormat="1" ht="15">
      <c r="A209" s="41">
        <v>2</v>
      </c>
      <c r="B209" s="30"/>
      <c r="C209" s="30"/>
      <c r="D209" s="41"/>
      <c r="E209" s="42"/>
      <c r="F209" s="42">
        <f t="shared" ref="F209:F216" si="12">E209*D209</f>
        <v>0</v>
      </c>
      <c r="G209" s="84"/>
    </row>
    <row r="210" spans="1:7" s="32" customFormat="1" ht="15">
      <c r="A210" s="41">
        <v>3</v>
      </c>
      <c r="B210" s="30"/>
      <c r="C210" s="30"/>
      <c r="D210" s="41"/>
      <c r="E210" s="42"/>
      <c r="F210" s="42">
        <f t="shared" si="12"/>
        <v>0</v>
      </c>
      <c r="G210" s="84"/>
    </row>
    <row r="211" spans="1:7" s="32" customFormat="1" ht="15">
      <c r="A211" s="41">
        <v>5</v>
      </c>
      <c r="B211" s="30"/>
      <c r="C211" s="30"/>
      <c r="D211" s="41"/>
      <c r="E211" s="42"/>
      <c r="F211" s="42">
        <f t="shared" si="12"/>
        <v>0</v>
      </c>
      <c r="G211" s="84"/>
    </row>
    <row r="212" spans="1:7" s="32" customFormat="1" ht="15">
      <c r="A212" s="41">
        <v>6</v>
      </c>
      <c r="B212" s="30"/>
      <c r="C212" s="30"/>
      <c r="D212" s="41"/>
      <c r="E212" s="42"/>
      <c r="F212" s="42">
        <f t="shared" si="12"/>
        <v>0</v>
      </c>
      <c r="G212" s="84"/>
    </row>
    <row r="213" spans="1:7" s="32" customFormat="1" ht="15">
      <c r="A213" s="41">
        <v>7</v>
      </c>
      <c r="B213" s="30"/>
      <c r="C213" s="30"/>
      <c r="D213" s="41"/>
      <c r="E213" s="42"/>
      <c r="F213" s="42">
        <f t="shared" si="12"/>
        <v>0</v>
      </c>
      <c r="G213" s="84"/>
    </row>
    <row r="214" spans="1:7" s="32" customFormat="1" ht="15">
      <c r="A214" s="41">
        <v>8</v>
      </c>
      <c r="B214" s="30"/>
      <c r="C214" s="30"/>
      <c r="D214" s="41"/>
      <c r="E214" s="42"/>
      <c r="F214" s="42">
        <f t="shared" si="12"/>
        <v>0</v>
      </c>
      <c r="G214" s="84"/>
    </row>
    <row r="215" spans="1:7" s="32" customFormat="1" ht="15">
      <c r="A215" s="41">
        <v>9</v>
      </c>
      <c r="B215" s="30"/>
      <c r="C215" s="30"/>
      <c r="D215" s="41"/>
      <c r="E215" s="42"/>
      <c r="F215" s="42">
        <f t="shared" si="12"/>
        <v>0</v>
      </c>
      <c r="G215" s="84"/>
    </row>
    <row r="216" spans="1:7" s="32" customFormat="1" ht="15">
      <c r="A216" s="41">
        <v>11</v>
      </c>
      <c r="B216" s="30"/>
      <c r="C216" s="30"/>
      <c r="D216" s="41"/>
      <c r="E216" s="42"/>
      <c r="F216" s="42">
        <f t="shared" si="12"/>
        <v>0</v>
      </c>
      <c r="G216" s="84"/>
    </row>
    <row r="217" spans="1:7" s="32" customFormat="1" ht="15">
      <c r="A217" s="43"/>
      <c r="B217" s="30" t="s">
        <v>149</v>
      </c>
      <c r="C217" s="43"/>
      <c r="D217" s="43"/>
      <c r="E217" s="43"/>
      <c r="F217" s="47">
        <f>SUM(F208:F216)</f>
        <v>0</v>
      </c>
      <c r="G217" s="84"/>
    </row>
    <row r="218" spans="1:7" s="32" customFormat="1" ht="15">
      <c r="A218" s="43"/>
      <c r="B218" s="30" t="s">
        <v>146</v>
      </c>
      <c r="C218" s="30" t="s">
        <v>147</v>
      </c>
      <c r="D218" s="45">
        <v>1</v>
      </c>
      <c r="E218" s="43"/>
      <c r="F218" s="37">
        <v>1188320</v>
      </c>
      <c r="G218" s="84"/>
    </row>
    <row r="219" spans="1:7" s="32" customFormat="1" ht="15">
      <c r="A219" s="43"/>
      <c r="B219" s="31" t="s">
        <v>124</v>
      </c>
      <c r="C219" s="43"/>
      <c r="D219" s="43"/>
      <c r="E219" s="43"/>
      <c r="F219" s="40">
        <f>SUM(F217:F218)</f>
        <v>1188320</v>
      </c>
      <c r="G219" s="84"/>
    </row>
    <row r="220" spans="1:7" s="32" customFormat="1" ht="15">
      <c r="A220" s="152" t="s">
        <v>119</v>
      </c>
      <c r="B220" s="153"/>
      <c r="C220" s="153"/>
      <c r="D220" s="153"/>
      <c r="E220" s="153"/>
      <c r="F220" s="153"/>
      <c r="G220" s="84"/>
    </row>
    <row r="221" spans="1:7" s="32" customFormat="1" ht="15">
      <c r="A221" s="41">
        <v>1</v>
      </c>
      <c r="B221" s="30"/>
      <c r="C221" s="30"/>
      <c r="D221" s="41"/>
      <c r="E221" s="42"/>
      <c r="F221" s="42">
        <f>E221*D221</f>
        <v>0</v>
      </c>
      <c r="G221" s="84"/>
    </row>
    <row r="222" spans="1:7" s="32" customFormat="1" ht="15">
      <c r="A222" s="41">
        <v>2</v>
      </c>
      <c r="B222" s="30"/>
      <c r="C222" s="30"/>
      <c r="D222" s="41"/>
      <c r="E222" s="42"/>
      <c r="F222" s="42">
        <f t="shared" ref="F222:F226" si="13">E222*D222</f>
        <v>0</v>
      </c>
      <c r="G222" s="84"/>
    </row>
    <row r="223" spans="1:7" s="32" customFormat="1" ht="15">
      <c r="A223" s="41">
        <v>3</v>
      </c>
      <c r="B223" s="30"/>
      <c r="C223" s="30"/>
      <c r="D223" s="41"/>
      <c r="E223" s="42"/>
      <c r="F223" s="42">
        <f t="shared" si="13"/>
        <v>0</v>
      </c>
      <c r="G223" s="84"/>
    </row>
    <row r="224" spans="1:7" s="32" customFormat="1" ht="15">
      <c r="A224" s="41">
        <v>4</v>
      </c>
      <c r="B224" s="30"/>
      <c r="C224" s="30"/>
      <c r="D224" s="41"/>
      <c r="E224" s="42"/>
      <c r="F224" s="42">
        <f t="shared" si="13"/>
        <v>0</v>
      </c>
      <c r="G224" s="84"/>
    </row>
    <row r="225" spans="1:7" s="32" customFormat="1" ht="15">
      <c r="A225" s="41">
        <v>5</v>
      </c>
      <c r="B225" s="30"/>
      <c r="C225" s="30"/>
      <c r="D225" s="41"/>
      <c r="E225" s="42"/>
      <c r="F225" s="42">
        <f t="shared" si="13"/>
        <v>0</v>
      </c>
      <c r="G225" s="84"/>
    </row>
    <row r="226" spans="1:7" s="32" customFormat="1" ht="15">
      <c r="A226" s="41">
        <v>6</v>
      </c>
      <c r="B226" s="30"/>
      <c r="C226" s="30"/>
      <c r="D226" s="41"/>
      <c r="E226" s="42"/>
      <c r="F226" s="42">
        <f t="shared" si="13"/>
        <v>0</v>
      </c>
      <c r="G226" s="84"/>
    </row>
    <row r="227" spans="1:7" s="32" customFormat="1" ht="15">
      <c r="A227" s="43"/>
      <c r="B227" s="30" t="s">
        <v>150</v>
      </c>
      <c r="C227" s="43"/>
      <c r="D227" s="43"/>
      <c r="E227" s="43"/>
      <c r="F227" s="44">
        <f>SUM(F221:F226)</f>
        <v>0</v>
      </c>
      <c r="G227" s="84"/>
    </row>
    <row r="228" spans="1:7" s="32" customFormat="1" ht="15">
      <c r="A228" s="43"/>
      <c r="B228" s="30" t="s">
        <v>146</v>
      </c>
      <c r="C228" s="30" t="s">
        <v>147</v>
      </c>
      <c r="D228" s="45">
        <v>1</v>
      </c>
      <c r="E228" s="43"/>
      <c r="F228" s="84">
        <v>4371000</v>
      </c>
    </row>
    <row r="229" spans="1:7" s="32" customFormat="1" ht="15">
      <c r="A229" s="43"/>
      <c r="B229" s="31" t="s">
        <v>125</v>
      </c>
      <c r="C229" s="43"/>
      <c r="D229" s="43"/>
      <c r="E229" s="43"/>
      <c r="F229" s="40">
        <f>SUM(F227:F228)</f>
        <v>4371000</v>
      </c>
      <c r="G229" s="84"/>
    </row>
    <row r="230" spans="1:7" s="32" customFormat="1" ht="15">
      <c r="A230" s="154" t="s">
        <v>121</v>
      </c>
      <c r="B230" s="154"/>
      <c r="C230" s="154"/>
      <c r="D230" s="154"/>
      <c r="E230" s="154"/>
      <c r="F230" s="154"/>
      <c r="G230" s="84"/>
    </row>
    <row r="231" spans="1:7" s="32" customFormat="1" ht="15">
      <c r="A231" s="48">
        <v>1</v>
      </c>
      <c r="B231" s="49"/>
      <c r="C231" s="50"/>
      <c r="D231" s="48"/>
      <c r="E231" s="61"/>
      <c r="F231" s="51">
        <f>E231*D231</f>
        <v>0</v>
      </c>
      <c r="G231" s="84"/>
    </row>
    <row r="232" spans="1:7" s="32" customFormat="1" ht="15">
      <c r="A232" s="48">
        <v>2</v>
      </c>
      <c r="B232" s="49"/>
      <c r="C232" s="50"/>
      <c r="D232" s="48"/>
      <c r="E232" s="51"/>
      <c r="F232" s="51">
        <f t="shared" ref="F232" si="14">E232*D232</f>
        <v>0</v>
      </c>
      <c r="G232" s="84"/>
    </row>
    <row r="233" spans="1:7" s="32" customFormat="1" ht="15">
      <c r="A233" s="41"/>
      <c r="B233" s="52" t="s">
        <v>126</v>
      </c>
      <c r="C233" s="30"/>
      <c r="D233" s="41"/>
      <c r="E233" s="42"/>
      <c r="F233" s="53">
        <f>SUM(F231:F232)</f>
        <v>0</v>
      </c>
      <c r="G233" s="84"/>
    </row>
    <row r="234" spans="1:7" s="32" customFormat="1" ht="15">
      <c r="A234" s="54"/>
      <c r="B234" s="36" t="s">
        <v>127</v>
      </c>
      <c r="C234" s="36"/>
      <c r="D234" s="35"/>
      <c r="E234" s="37"/>
      <c r="F234" s="84">
        <v>5514000</v>
      </c>
    </row>
    <row r="235" spans="1:7" s="32" customFormat="1" ht="15">
      <c r="A235" s="66"/>
      <c r="B235" s="77" t="s">
        <v>128</v>
      </c>
      <c r="C235" s="66"/>
      <c r="D235" s="66"/>
      <c r="E235" s="66"/>
      <c r="F235" s="78">
        <f>SUM(F233:F234)</f>
        <v>5514000</v>
      </c>
      <c r="G235" s="84"/>
    </row>
    <row r="236" spans="1:7" s="32" customFormat="1" ht="15">
      <c r="A236" s="79"/>
      <c r="B236" s="155" t="s">
        <v>175</v>
      </c>
      <c r="C236" s="156"/>
      <c r="D236" s="156"/>
      <c r="E236" s="156"/>
      <c r="F236" s="80">
        <f>F235+F229+F219+F206+F185</f>
        <v>29022320</v>
      </c>
      <c r="G236" s="84"/>
    </row>
    <row r="237" spans="1:7" s="32" customFormat="1" ht="15">
      <c r="A237" s="71"/>
      <c r="B237" s="72"/>
      <c r="C237" s="72"/>
      <c r="D237" s="72"/>
      <c r="E237" s="72"/>
      <c r="F237" s="73"/>
      <c r="G237" s="84"/>
    </row>
    <row r="238" spans="1:7" s="32" customFormat="1" ht="15">
      <c r="A238" s="71"/>
      <c r="B238" s="72"/>
      <c r="C238" s="72"/>
      <c r="D238" s="72"/>
      <c r="E238" s="72"/>
      <c r="F238" s="73"/>
      <c r="G238" s="84"/>
    </row>
    <row r="239" spans="1:7" s="32" customFormat="1" ht="15">
      <c r="A239" s="71"/>
      <c r="B239" s="72"/>
      <c r="C239" s="72"/>
      <c r="D239" s="72"/>
      <c r="E239" s="72"/>
      <c r="F239" s="73"/>
      <c r="G239" s="84"/>
    </row>
    <row r="240" spans="1:7" s="32" customFormat="1" ht="15">
      <c r="A240" s="71"/>
      <c r="B240" s="72"/>
      <c r="C240" s="72"/>
      <c r="D240" s="72"/>
      <c r="E240" s="72"/>
      <c r="F240" s="73"/>
      <c r="G240" s="84"/>
    </row>
    <row r="241" spans="1:7" s="32" customFormat="1" ht="15">
      <c r="A241" s="71"/>
      <c r="B241" s="72"/>
      <c r="C241" s="72"/>
      <c r="D241" s="72"/>
      <c r="E241" s="72"/>
      <c r="F241" s="73"/>
      <c r="G241" s="84"/>
    </row>
    <row r="242" spans="1:7" s="32" customFormat="1" ht="27" customHeight="1">
      <c r="A242" s="79"/>
      <c r="B242" s="134" t="s">
        <v>172</v>
      </c>
      <c r="C242" s="134"/>
      <c r="D242" s="134"/>
      <c r="E242" s="134"/>
      <c r="F242" s="134"/>
      <c r="G242" s="84"/>
    </row>
    <row r="243" spans="1:7" s="57" customFormat="1" ht="15">
      <c r="A243" s="81"/>
      <c r="B243" s="135" t="s">
        <v>133</v>
      </c>
      <c r="C243" s="136"/>
      <c r="D243" s="136"/>
      <c r="E243" s="136"/>
      <c r="F243" s="137"/>
      <c r="G243" s="84"/>
    </row>
    <row r="244" spans="1:7" s="32" customFormat="1" ht="15">
      <c r="A244" s="41">
        <v>1</v>
      </c>
      <c r="B244" s="30"/>
      <c r="C244" s="30"/>
      <c r="D244" s="41"/>
      <c r="E244" s="42"/>
      <c r="F244" s="42">
        <f>E244*D244</f>
        <v>0</v>
      </c>
      <c r="G244" s="84"/>
    </row>
    <row r="245" spans="1:7" s="32" customFormat="1" ht="15">
      <c r="A245" s="41">
        <v>2</v>
      </c>
      <c r="B245" s="30"/>
      <c r="C245" s="30"/>
      <c r="D245" s="41"/>
      <c r="E245" s="42"/>
      <c r="F245" s="42">
        <f t="shared" ref="F245:F246" si="15">E245*D245</f>
        <v>0</v>
      </c>
      <c r="G245" s="84"/>
    </row>
    <row r="246" spans="1:7" s="32" customFormat="1" ht="15">
      <c r="A246" s="41">
        <v>3</v>
      </c>
      <c r="B246" s="30"/>
      <c r="C246" s="30"/>
      <c r="D246" s="41"/>
      <c r="E246" s="42"/>
      <c r="F246" s="42">
        <f t="shared" si="15"/>
        <v>0</v>
      </c>
      <c r="G246" s="84"/>
    </row>
    <row r="247" spans="1:7" s="32" customFormat="1" ht="15">
      <c r="A247" s="43"/>
      <c r="B247" s="30" t="s">
        <v>152</v>
      </c>
      <c r="C247" s="43"/>
      <c r="D247" s="43"/>
      <c r="E247" s="43"/>
      <c r="F247" s="47">
        <f>SUM(F244:F246)</f>
        <v>0</v>
      </c>
      <c r="G247" s="84"/>
    </row>
    <row r="248" spans="1:7" s="32" customFormat="1" ht="15">
      <c r="A248" s="43"/>
      <c r="B248" s="30" t="s">
        <v>146</v>
      </c>
      <c r="C248" s="30" t="s">
        <v>147</v>
      </c>
      <c r="D248" s="45">
        <v>1</v>
      </c>
      <c r="E248" s="43"/>
      <c r="F248" s="46">
        <v>3818000</v>
      </c>
      <c r="G248" s="84"/>
    </row>
    <row r="249" spans="1:7" s="32" customFormat="1" ht="15">
      <c r="A249" s="43"/>
      <c r="B249" s="39" t="s">
        <v>153</v>
      </c>
      <c r="C249" s="43"/>
      <c r="D249" s="43"/>
      <c r="E249" s="43"/>
      <c r="F249" s="40">
        <f>SUM(F247:F248)</f>
        <v>3818000</v>
      </c>
      <c r="G249" s="84"/>
    </row>
    <row r="250" spans="1:7" s="57" customFormat="1" ht="15">
      <c r="A250" s="56"/>
      <c r="B250" s="138" t="s">
        <v>134</v>
      </c>
      <c r="C250" s="139"/>
      <c r="D250" s="139"/>
      <c r="E250" s="139"/>
      <c r="F250" s="140"/>
      <c r="G250" s="84"/>
    </row>
    <row r="251" spans="1:7" s="32" customFormat="1" ht="15">
      <c r="A251" s="41">
        <v>1</v>
      </c>
      <c r="B251" s="30"/>
      <c r="C251" s="30"/>
      <c r="D251" s="41"/>
      <c r="E251" s="42"/>
      <c r="F251" s="42">
        <f>E251*D251</f>
        <v>0</v>
      </c>
      <c r="G251" s="84"/>
    </row>
    <row r="252" spans="1:7" s="32" customFormat="1" ht="15">
      <c r="A252" s="41">
        <v>2</v>
      </c>
      <c r="B252" s="30"/>
      <c r="C252" s="30"/>
      <c r="D252" s="41"/>
      <c r="E252" s="42"/>
      <c r="F252" s="42">
        <f t="shared" ref="F252:F256" si="16">E252*D252</f>
        <v>0</v>
      </c>
      <c r="G252" s="84"/>
    </row>
    <row r="253" spans="1:7" s="32" customFormat="1" ht="15">
      <c r="A253" s="41">
        <v>3</v>
      </c>
      <c r="B253" s="30"/>
      <c r="C253" s="30"/>
      <c r="D253" s="41"/>
      <c r="E253" s="42"/>
      <c r="F253" s="42">
        <f t="shared" si="16"/>
        <v>0</v>
      </c>
      <c r="G253" s="84"/>
    </row>
    <row r="254" spans="1:7" s="32" customFormat="1" ht="15">
      <c r="A254" s="43"/>
      <c r="B254" s="30"/>
      <c r="C254" s="30"/>
      <c r="D254" s="41"/>
      <c r="E254" s="42"/>
      <c r="F254" s="42">
        <f t="shared" si="16"/>
        <v>0</v>
      </c>
      <c r="G254" s="84"/>
    </row>
    <row r="255" spans="1:7" s="32" customFormat="1" ht="15">
      <c r="A255" s="41">
        <v>4</v>
      </c>
      <c r="B255" s="30"/>
      <c r="C255" s="30"/>
      <c r="D255" s="41"/>
      <c r="E255" s="42"/>
      <c r="F255" s="42">
        <f t="shared" si="16"/>
        <v>0</v>
      </c>
      <c r="G255" s="84"/>
    </row>
    <row r="256" spans="1:7" s="32" customFormat="1" ht="15">
      <c r="A256" s="41">
        <v>5</v>
      </c>
      <c r="B256" s="30"/>
      <c r="C256" s="30"/>
      <c r="D256" s="41"/>
      <c r="E256" s="42"/>
      <c r="F256" s="42">
        <f t="shared" si="16"/>
        <v>0</v>
      </c>
      <c r="G256" s="84"/>
    </row>
    <row r="257" spans="1:7" s="32" customFormat="1" ht="15">
      <c r="A257" s="43"/>
      <c r="B257" s="30" t="s">
        <v>152</v>
      </c>
      <c r="C257" s="43"/>
      <c r="D257" s="43"/>
      <c r="E257" s="43"/>
      <c r="F257" s="44">
        <f>SUM(F251:F256)</f>
        <v>0</v>
      </c>
      <c r="G257" s="84"/>
    </row>
    <row r="258" spans="1:7" s="32" customFormat="1" ht="15">
      <c r="A258" s="43"/>
      <c r="B258" s="30" t="s">
        <v>146</v>
      </c>
      <c r="C258" s="30" t="s">
        <v>147</v>
      </c>
      <c r="D258" s="45">
        <v>1</v>
      </c>
      <c r="E258" s="43"/>
      <c r="F258" s="46">
        <v>4365000</v>
      </c>
      <c r="G258" s="84"/>
    </row>
    <row r="259" spans="1:7" s="32" customFormat="1" ht="15">
      <c r="A259" s="43"/>
      <c r="B259" s="39" t="s">
        <v>154</v>
      </c>
      <c r="C259" s="43"/>
      <c r="D259" s="43"/>
      <c r="E259" s="43"/>
      <c r="F259" s="40">
        <f>SUM(F257:F258)</f>
        <v>4365000</v>
      </c>
      <c r="G259" s="84"/>
    </row>
    <row r="260" spans="1:7" s="57" customFormat="1" ht="15">
      <c r="A260" s="56"/>
      <c r="B260" s="141" t="s">
        <v>135</v>
      </c>
      <c r="C260" s="142"/>
      <c r="D260" s="142"/>
      <c r="E260" s="142"/>
      <c r="F260" s="143"/>
      <c r="G260" s="84"/>
    </row>
    <row r="261" spans="1:7" s="32" customFormat="1" ht="15">
      <c r="A261" s="41">
        <v>1</v>
      </c>
      <c r="B261" s="30"/>
      <c r="C261" s="30"/>
      <c r="D261" s="41"/>
      <c r="E261" s="42"/>
      <c r="F261" s="42">
        <f>E261*D261</f>
        <v>0</v>
      </c>
      <c r="G261" s="84"/>
    </row>
    <row r="262" spans="1:7" s="32" customFormat="1" ht="15">
      <c r="A262" s="43"/>
      <c r="B262" s="30" t="s">
        <v>146</v>
      </c>
      <c r="C262" s="30" t="s">
        <v>155</v>
      </c>
      <c r="D262" s="58">
        <v>510</v>
      </c>
      <c r="E262" s="58">
        <v>3000</v>
      </c>
      <c r="F262" s="46">
        <f>E262*D262</f>
        <v>1530000</v>
      </c>
      <c r="G262" s="84"/>
    </row>
    <row r="263" spans="1:7" s="32" customFormat="1" ht="15">
      <c r="A263" s="43"/>
      <c r="B263" s="39" t="s">
        <v>156</v>
      </c>
      <c r="C263" s="43"/>
      <c r="D263" s="43"/>
      <c r="E263" s="43"/>
      <c r="F263" s="40">
        <f>SUM(F261:F262)</f>
        <v>1530000</v>
      </c>
      <c r="G263" s="84"/>
    </row>
    <row r="264" spans="1:7" s="57" customFormat="1" ht="15">
      <c r="A264" s="56"/>
      <c r="B264" s="144" t="s">
        <v>136</v>
      </c>
      <c r="C264" s="145"/>
      <c r="D264" s="145"/>
      <c r="E264" s="145"/>
      <c r="F264" s="146"/>
      <c r="G264" s="84"/>
    </row>
    <row r="265" spans="1:7" s="32" customFormat="1" ht="15">
      <c r="A265" s="41">
        <v>1</v>
      </c>
      <c r="B265" s="30"/>
      <c r="C265" s="30"/>
      <c r="D265" s="41"/>
      <c r="E265" s="42"/>
      <c r="F265" s="42">
        <f>E265*D265</f>
        <v>0</v>
      </c>
      <c r="G265" s="84"/>
    </row>
    <row r="266" spans="1:7" s="32" customFormat="1" ht="15">
      <c r="A266" s="41">
        <v>2</v>
      </c>
      <c r="B266" s="30"/>
      <c r="C266" s="30"/>
      <c r="D266" s="41"/>
      <c r="E266" s="42"/>
      <c r="F266" s="42">
        <f>E266*D266</f>
        <v>0</v>
      </c>
      <c r="G266" s="84"/>
    </row>
    <row r="267" spans="1:7" s="32" customFormat="1" ht="15">
      <c r="A267" s="43"/>
      <c r="B267" s="30" t="s">
        <v>152</v>
      </c>
      <c r="C267" s="43"/>
      <c r="D267" s="43"/>
      <c r="E267" s="43"/>
      <c r="F267" s="44">
        <f>SUM(F265:F266)</f>
        <v>0</v>
      </c>
      <c r="G267" s="84"/>
    </row>
    <row r="268" spans="1:7" s="32" customFormat="1" ht="15">
      <c r="A268" s="43"/>
      <c r="B268" s="30" t="s">
        <v>146</v>
      </c>
      <c r="C268" s="43"/>
      <c r="D268" s="43"/>
      <c r="E268" s="43"/>
      <c r="F268" s="46">
        <f>F267*30/100</f>
        <v>0</v>
      </c>
      <c r="G268" s="84"/>
    </row>
    <row r="269" spans="1:7" s="32" customFormat="1" ht="15">
      <c r="A269" s="43"/>
      <c r="B269" s="39" t="s">
        <v>157</v>
      </c>
      <c r="C269" s="43"/>
      <c r="D269" s="43"/>
      <c r="E269" s="43"/>
      <c r="F269" s="40">
        <f>SUM(F267:F268)</f>
        <v>0</v>
      </c>
      <c r="G269" s="84"/>
    </row>
    <row r="270" spans="1:7" s="57" customFormat="1" ht="15">
      <c r="A270" s="128" t="s">
        <v>137</v>
      </c>
      <c r="B270" s="128"/>
      <c r="C270" s="128"/>
      <c r="D270" s="128"/>
      <c r="E270" s="128"/>
      <c r="F270" s="128"/>
      <c r="G270" s="84"/>
    </row>
    <row r="271" spans="1:7" s="32" customFormat="1" ht="15">
      <c r="A271" s="41">
        <v>1</v>
      </c>
      <c r="B271" s="30"/>
      <c r="C271" s="30"/>
      <c r="D271" s="59"/>
      <c r="E271" s="42"/>
      <c r="F271" s="42">
        <f>E271*D271</f>
        <v>0</v>
      </c>
      <c r="G271" s="84"/>
    </row>
    <row r="272" spans="1:7" s="32" customFormat="1" ht="15">
      <c r="A272" s="41">
        <v>2</v>
      </c>
      <c r="B272" s="30" t="s">
        <v>146</v>
      </c>
      <c r="C272" s="43"/>
      <c r="D272" s="43"/>
      <c r="E272" s="43"/>
      <c r="F272" s="46">
        <v>500000</v>
      </c>
      <c r="G272" s="84"/>
    </row>
    <row r="273" spans="1:7" s="32" customFormat="1" ht="15">
      <c r="A273" s="43"/>
      <c r="B273" s="39" t="s">
        <v>158</v>
      </c>
      <c r="C273" s="43"/>
      <c r="D273" s="43"/>
      <c r="E273" s="43"/>
      <c r="F273" s="40">
        <f>SUM(F271:F272)</f>
        <v>500000</v>
      </c>
      <c r="G273" s="84"/>
    </row>
    <row r="274" spans="1:7" s="57" customFormat="1" ht="15">
      <c r="A274" s="129" t="s">
        <v>138</v>
      </c>
      <c r="B274" s="129"/>
      <c r="C274" s="129"/>
      <c r="D274" s="129"/>
      <c r="E274" s="129"/>
      <c r="F274" s="129"/>
      <c r="G274" s="84"/>
    </row>
    <row r="275" spans="1:7" s="32" customFormat="1" ht="15">
      <c r="A275" s="41">
        <v>1</v>
      </c>
      <c r="B275" s="30"/>
      <c r="C275" s="30"/>
      <c r="D275" s="41"/>
      <c r="E275" s="42"/>
      <c r="F275" s="42">
        <f>E275*D275</f>
        <v>0</v>
      </c>
      <c r="G275" s="84"/>
    </row>
    <row r="276" spans="1:7" s="32" customFormat="1" ht="15">
      <c r="A276" s="41">
        <v>2</v>
      </c>
      <c r="B276" s="30" t="s">
        <v>146</v>
      </c>
      <c r="C276" s="43"/>
      <c r="D276" s="43"/>
      <c r="E276" s="43"/>
      <c r="F276" s="46">
        <v>500000</v>
      </c>
      <c r="G276" s="84"/>
    </row>
    <row r="277" spans="1:7" s="32" customFormat="1" ht="15">
      <c r="A277" s="43"/>
      <c r="B277" s="39" t="s">
        <v>160</v>
      </c>
      <c r="C277" s="43"/>
      <c r="D277" s="43"/>
      <c r="E277" s="43"/>
      <c r="F277" s="40">
        <f>SUM(F275:F276)</f>
        <v>500000</v>
      </c>
      <c r="G277" s="84"/>
    </row>
    <row r="278" spans="1:7" s="57" customFormat="1" ht="15">
      <c r="A278" s="130" t="s">
        <v>129</v>
      </c>
      <c r="B278" s="130"/>
      <c r="C278" s="130"/>
      <c r="D278" s="130"/>
      <c r="E278" s="130"/>
      <c r="F278" s="130"/>
      <c r="G278" s="84"/>
    </row>
    <row r="279" spans="1:7" s="32" customFormat="1" ht="15">
      <c r="A279" s="41">
        <v>1</v>
      </c>
      <c r="B279" s="30"/>
      <c r="C279" s="30"/>
      <c r="D279" s="41"/>
      <c r="E279" s="42"/>
      <c r="F279" s="51">
        <f t="shared" ref="F279:F280" si="17">E279*D279</f>
        <v>0</v>
      </c>
      <c r="G279" s="84"/>
    </row>
    <row r="280" spans="1:7" s="32" customFormat="1" ht="15">
      <c r="A280" s="43">
        <v>2</v>
      </c>
      <c r="B280" s="30"/>
      <c r="C280" s="30"/>
      <c r="D280" s="41"/>
      <c r="E280" s="42"/>
      <c r="F280" s="51">
        <f t="shared" si="17"/>
        <v>0</v>
      </c>
      <c r="G280" s="84"/>
    </row>
    <row r="281" spans="1:7" s="32" customFormat="1" ht="15">
      <c r="A281" s="54"/>
      <c r="B281" s="36" t="s">
        <v>127</v>
      </c>
      <c r="C281" s="36"/>
      <c r="D281" s="35"/>
      <c r="E281" s="37"/>
      <c r="F281" s="55">
        <v>500000</v>
      </c>
      <c r="G281" s="84"/>
    </row>
    <row r="282" spans="1:7" s="32" customFormat="1" ht="15">
      <c r="A282" s="43"/>
      <c r="B282" s="60" t="s">
        <v>132</v>
      </c>
      <c r="C282" s="43"/>
      <c r="D282" s="43"/>
      <c r="E282" s="43"/>
      <c r="F282" s="40">
        <f>SUM(F279:F281)</f>
        <v>500000</v>
      </c>
      <c r="G282" s="84"/>
    </row>
    <row r="283" spans="1:7" ht="17.25">
      <c r="A283" s="14"/>
      <c r="B283" s="131" t="s">
        <v>104</v>
      </c>
      <c r="C283" s="132"/>
      <c r="D283" s="132"/>
      <c r="E283" s="133"/>
      <c r="F283" s="16">
        <f>F282+F277+F273+F269+F263+F259+F249</f>
        <v>11213000</v>
      </c>
    </row>
    <row r="284" spans="1:7" ht="28.5" customHeight="1">
      <c r="A284" s="5"/>
      <c r="B284" s="116" t="s">
        <v>162</v>
      </c>
      <c r="C284" s="117"/>
      <c r="D284" s="117"/>
      <c r="E284" s="118"/>
      <c r="F284" s="29">
        <f>F283+F236</f>
        <v>40235320</v>
      </c>
    </row>
    <row r="285" spans="1:7" ht="13.5" hidden="1">
      <c r="A285" s="119"/>
      <c r="B285" s="119"/>
      <c r="C285" s="119"/>
      <c r="D285" s="119"/>
      <c r="E285" s="119"/>
      <c r="F285" s="119"/>
    </row>
    <row r="287" spans="1:7" ht="13.5">
      <c r="A287" s="120" t="s">
        <v>131</v>
      </c>
      <c r="B287" s="120"/>
      <c r="C287" s="120"/>
      <c r="D287" s="120"/>
      <c r="E287" s="120"/>
      <c r="F287" s="120"/>
    </row>
    <row r="288" spans="1:7" ht="18.75" customHeight="1">
      <c r="A288" s="120" t="s">
        <v>109</v>
      </c>
      <c r="B288" s="120"/>
      <c r="C288" s="120"/>
      <c r="D288" s="120"/>
      <c r="E288" s="120"/>
      <c r="F288" s="120"/>
    </row>
    <row r="294" spans="1:6" ht="20.25">
      <c r="A294" s="121" t="s">
        <v>164</v>
      </c>
      <c r="B294" s="121"/>
      <c r="C294" s="121"/>
      <c r="D294" s="121"/>
      <c r="E294" s="121"/>
      <c r="F294" s="121"/>
    </row>
    <row r="295" spans="1:6" ht="15.75">
      <c r="A295" s="33"/>
      <c r="B295" s="33"/>
      <c r="C295" s="33"/>
      <c r="D295" s="33"/>
      <c r="E295" s="33"/>
      <c r="F295" s="33"/>
    </row>
    <row r="296" spans="1:6" ht="33" customHeight="1">
      <c r="A296" s="33"/>
      <c r="B296" s="62" t="s">
        <v>165</v>
      </c>
      <c r="C296" s="64" t="s">
        <v>169</v>
      </c>
      <c r="D296" s="122" t="s">
        <v>166</v>
      </c>
      <c r="E296" s="123"/>
      <c r="F296" s="74" t="s">
        <v>170</v>
      </c>
    </row>
    <row r="297" spans="1:6" ht="33" customHeight="1">
      <c r="B297" s="63" t="s">
        <v>167</v>
      </c>
      <c r="C297" s="65">
        <v>129804220</v>
      </c>
      <c r="D297" s="124">
        <v>115933120</v>
      </c>
      <c r="E297" s="125"/>
      <c r="F297" s="75">
        <f>D297+C297</f>
        <v>245737340</v>
      </c>
    </row>
    <row r="298" spans="1:6" ht="27" customHeight="1">
      <c r="B298" s="63" t="s">
        <v>168</v>
      </c>
      <c r="C298" s="65">
        <v>71885900</v>
      </c>
      <c r="D298" s="124">
        <v>73337400</v>
      </c>
      <c r="E298" s="125"/>
      <c r="F298" s="75">
        <f>D298+C298</f>
        <v>145223300</v>
      </c>
    </row>
    <row r="300" spans="1:6" ht="20.25">
      <c r="B300" s="126" t="s">
        <v>171</v>
      </c>
      <c r="C300" s="126"/>
      <c r="D300" s="76"/>
      <c r="E300" s="127">
        <f>F298+F297</f>
        <v>390960640</v>
      </c>
      <c r="F300" s="127"/>
    </row>
    <row r="302" spans="1:6" ht="20.25" customHeight="1">
      <c r="A302" s="120" t="s">
        <v>131</v>
      </c>
      <c r="B302" s="120"/>
      <c r="C302" s="120"/>
      <c r="D302" s="120"/>
      <c r="E302" s="120"/>
      <c r="F302" s="120"/>
    </row>
    <row r="303" spans="1:6" ht="21.75" customHeight="1">
      <c r="A303" s="120" t="s">
        <v>109</v>
      </c>
      <c r="B303" s="120"/>
      <c r="C303" s="120"/>
      <c r="D303" s="120"/>
      <c r="E303" s="120"/>
      <c r="F303" s="120"/>
    </row>
  </sheetData>
  <mergeCells count="63">
    <mergeCell ref="A1:F1"/>
    <mergeCell ref="A3:F3"/>
    <mergeCell ref="A4:B4"/>
    <mergeCell ref="A5:F5"/>
    <mergeCell ref="C4:F4"/>
    <mergeCell ref="A6:F6"/>
    <mergeCell ref="A7:F7"/>
    <mergeCell ref="A8:F8"/>
    <mergeCell ref="A9:F9"/>
    <mergeCell ref="A10:F10"/>
    <mergeCell ref="A38:F38"/>
    <mergeCell ref="B59:F59"/>
    <mergeCell ref="A72:F72"/>
    <mergeCell ref="A140:F140"/>
    <mergeCell ref="B113:F113"/>
    <mergeCell ref="B117:F117"/>
    <mergeCell ref="A123:F123"/>
    <mergeCell ref="A127:F127"/>
    <mergeCell ref="A131:F131"/>
    <mergeCell ref="B137:E137"/>
    <mergeCell ref="A82:F82"/>
    <mergeCell ref="B136:E136"/>
    <mergeCell ref="A138:F138"/>
    <mergeCell ref="A139:F139"/>
    <mergeCell ref="B88:E88"/>
    <mergeCell ref="B95:F95"/>
    <mergeCell ref="B96:F96"/>
    <mergeCell ref="B103:F103"/>
    <mergeCell ref="A155:F155"/>
    <mergeCell ref="A156:F156"/>
    <mergeCell ref="A157:F157"/>
    <mergeCell ref="A149:F149"/>
    <mergeCell ref="A150:B150"/>
    <mergeCell ref="C150:F150"/>
    <mergeCell ref="A151:F151"/>
    <mergeCell ref="A152:F152"/>
    <mergeCell ref="A153:F153"/>
    <mergeCell ref="A186:F186"/>
    <mergeCell ref="B207:F207"/>
    <mergeCell ref="A220:F220"/>
    <mergeCell ref="A230:F230"/>
    <mergeCell ref="B236:E236"/>
    <mergeCell ref="A270:F270"/>
    <mergeCell ref="A274:F274"/>
    <mergeCell ref="A278:F278"/>
    <mergeCell ref="B283:E283"/>
    <mergeCell ref="B242:F242"/>
    <mergeCell ref="B243:F243"/>
    <mergeCell ref="B250:F250"/>
    <mergeCell ref="B260:F260"/>
    <mergeCell ref="B264:F264"/>
    <mergeCell ref="B284:E284"/>
    <mergeCell ref="A285:F285"/>
    <mergeCell ref="A302:F302"/>
    <mergeCell ref="A303:F303"/>
    <mergeCell ref="A294:F294"/>
    <mergeCell ref="A287:F287"/>
    <mergeCell ref="A288:F288"/>
    <mergeCell ref="D296:E296"/>
    <mergeCell ref="D297:E297"/>
    <mergeCell ref="D298:E298"/>
    <mergeCell ref="B300:C300"/>
    <mergeCell ref="E300:F300"/>
  </mergeCells>
  <hyperlinks>
    <hyperlink ref="A6" r:id="rId1" display="mailto:iryamukurujbosco@gmail.com" xr:uid="{00000000-0004-0000-0000-000000000000}"/>
    <hyperlink ref="A152" r:id="rId2" display="mailto:iryamukurujbosco@gmail.com" xr:uid="{00000000-0004-0000-0000-000001000000}"/>
  </hyperlinks>
  <pageMargins left="0.7" right="0.7" top="0.75" bottom="0.75" header="0.3" footer="0.3"/>
  <pageSetup scale="9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K54"/>
  <sheetViews>
    <sheetView tabSelected="1" topLeftCell="A22" zoomScale="142" zoomScaleNormal="142" workbookViewId="0">
      <selection activeCell="H30" sqref="H30"/>
    </sheetView>
  </sheetViews>
  <sheetFormatPr defaultRowHeight="12.75"/>
  <cols>
    <col min="1" max="1" width="3.5" customWidth="1"/>
    <col min="2" max="2" width="36.1640625" customWidth="1"/>
    <col min="3" max="3" width="11" customWidth="1"/>
    <col min="4" max="4" width="17" customWidth="1"/>
    <col min="5" max="5" width="12.33203125" customWidth="1"/>
    <col min="6" max="6" width="21" customWidth="1"/>
    <col min="11" max="11" width="11.5" bestFit="1" customWidth="1"/>
    <col min="12" max="12" width="12.5" bestFit="1" customWidth="1"/>
  </cols>
  <sheetData>
    <row r="10" spans="2:6">
      <c r="B10" s="88"/>
    </row>
    <row r="11" spans="2:6">
      <c r="B11" s="99"/>
    </row>
    <row r="12" spans="2:6">
      <c r="B12" s="100"/>
    </row>
    <row r="13" spans="2:6">
      <c r="B13" s="97"/>
    </row>
    <row r="14" spans="2:6">
      <c r="B14" s="88"/>
    </row>
    <row r="15" spans="2:6" ht="15.75">
      <c r="D15" s="183" t="s">
        <v>183</v>
      </c>
      <c r="E15" s="184"/>
      <c r="F15" s="184"/>
    </row>
    <row r="16" spans="2:6" ht="20.25" customHeight="1">
      <c r="B16" s="101"/>
      <c r="C16" s="101"/>
      <c r="D16" s="185" t="s">
        <v>184</v>
      </c>
      <c r="E16" s="185"/>
      <c r="F16" s="185"/>
    </row>
    <row r="17" spans="2:11" ht="8.25" hidden="1" customHeight="1">
      <c r="B17" s="95"/>
      <c r="C17" s="88"/>
      <c r="E17" s="92"/>
      <c r="F17" s="92"/>
    </row>
    <row r="18" spans="2:11" ht="8.25" customHeight="1">
      <c r="B18" s="95"/>
      <c r="C18" s="88"/>
      <c r="E18" s="92"/>
      <c r="F18" s="92"/>
    </row>
    <row r="19" spans="2:11" ht="8.25" customHeight="1">
      <c r="B19" s="95"/>
      <c r="C19" s="88"/>
      <c r="E19" s="92"/>
      <c r="F19" s="92"/>
    </row>
    <row r="20" spans="2:11" ht="8.25" customHeight="1">
      <c r="B20" s="95"/>
      <c r="C20" s="88"/>
      <c r="E20" s="92"/>
      <c r="F20" s="92"/>
    </row>
    <row r="21" spans="2:11" ht="17.25" customHeight="1">
      <c r="B21" s="114" t="s">
        <v>179</v>
      </c>
      <c r="C21" s="88"/>
      <c r="E21" s="92"/>
      <c r="F21" s="92"/>
    </row>
    <row r="22" spans="2:11" ht="15.95" customHeight="1">
      <c r="B22" s="115" t="s">
        <v>182</v>
      </c>
      <c r="C22" s="88"/>
    </row>
    <row r="23" spans="2:11" ht="15.95" customHeight="1">
      <c r="B23" s="115" t="s">
        <v>181</v>
      </c>
      <c r="C23" s="88"/>
    </row>
    <row r="24" spans="2:11" ht="15.95" customHeight="1">
      <c r="B24" s="115"/>
      <c r="C24" s="88"/>
    </row>
    <row r="25" spans="2:11" ht="15.95" customHeight="1">
      <c r="K25" s="106"/>
    </row>
    <row r="26" spans="2:11" ht="15.95" customHeight="1">
      <c r="B26" s="104" t="s">
        <v>176</v>
      </c>
      <c r="C26" s="104" t="s">
        <v>177</v>
      </c>
      <c r="D26" s="104" t="s">
        <v>142</v>
      </c>
      <c r="E26" s="110" t="s">
        <v>143</v>
      </c>
      <c r="F26" s="104" t="s">
        <v>144</v>
      </c>
      <c r="K26" s="106"/>
    </row>
    <row r="27" spans="2:11" ht="15.95" customHeight="1">
      <c r="B27" s="224" t="s">
        <v>185</v>
      </c>
      <c r="C27" s="98" t="s">
        <v>180</v>
      </c>
      <c r="D27" s="89">
        <v>1</v>
      </c>
      <c r="E27" s="111">
        <v>350000</v>
      </c>
      <c r="F27" s="90">
        <f>E27*D27</f>
        <v>350000</v>
      </c>
      <c r="K27" s="107"/>
    </row>
    <row r="28" spans="2:11" ht="15.95" customHeight="1">
      <c r="B28" s="224" t="s">
        <v>186</v>
      </c>
      <c r="C28" s="98"/>
      <c r="D28" s="89"/>
      <c r="E28" s="111"/>
      <c r="F28" s="90"/>
      <c r="K28" s="106"/>
    </row>
    <row r="29" spans="2:11" ht="15.95" customHeight="1">
      <c r="B29" s="98"/>
      <c r="C29" s="98"/>
      <c r="D29" s="89"/>
      <c r="E29" s="111"/>
      <c r="F29" s="90"/>
      <c r="K29" s="106"/>
    </row>
    <row r="30" spans="2:11" ht="15.95" customHeight="1">
      <c r="B30" s="98"/>
      <c r="C30" s="98"/>
      <c r="D30" s="89"/>
      <c r="E30" s="111"/>
      <c r="F30" s="90"/>
      <c r="K30" s="106"/>
    </row>
    <row r="31" spans="2:11" ht="15.95" customHeight="1">
      <c r="B31" s="98"/>
      <c r="C31" s="98"/>
      <c r="D31" s="89"/>
      <c r="E31" s="111"/>
      <c r="F31" s="90"/>
      <c r="K31" s="106"/>
    </row>
    <row r="32" spans="2:11" ht="15.95" customHeight="1">
      <c r="B32" s="98"/>
      <c r="C32" s="98"/>
      <c r="D32" s="89"/>
      <c r="E32" s="111"/>
      <c r="F32" s="90"/>
      <c r="K32" s="106"/>
    </row>
    <row r="33" spans="2:11" ht="15.95" customHeight="1">
      <c r="B33" s="98"/>
      <c r="C33" s="98"/>
      <c r="D33" s="89"/>
      <c r="E33" s="111"/>
      <c r="F33" s="90"/>
      <c r="K33" s="106"/>
    </row>
    <row r="34" spans="2:11" ht="15.95" customHeight="1">
      <c r="B34" s="98"/>
      <c r="C34" s="98"/>
      <c r="D34" s="89"/>
      <c r="E34" s="111"/>
      <c r="F34" s="90"/>
      <c r="K34" s="106"/>
    </row>
    <row r="35" spans="2:11" ht="15.95" customHeight="1">
      <c r="B35" s="98"/>
      <c r="C35" s="98"/>
      <c r="D35" s="89"/>
      <c r="E35" s="111"/>
      <c r="F35" s="90"/>
      <c r="K35" s="106"/>
    </row>
    <row r="36" spans="2:11" ht="15.95" customHeight="1">
      <c r="B36" s="98"/>
      <c r="C36" s="98"/>
      <c r="D36" s="89"/>
      <c r="E36" s="111"/>
      <c r="F36" s="90"/>
      <c r="J36" s="108"/>
      <c r="K36" s="105"/>
    </row>
    <row r="37" spans="2:11" ht="15.95" customHeight="1">
      <c r="B37" s="98"/>
      <c r="C37" s="98"/>
      <c r="D37" s="89"/>
      <c r="E37" s="111"/>
      <c r="F37" s="90"/>
      <c r="K37" s="108"/>
    </row>
    <row r="38" spans="2:11" ht="15.95" customHeight="1">
      <c r="B38" s="98"/>
      <c r="C38" s="98"/>
      <c r="D38" s="89"/>
      <c r="E38" s="111"/>
      <c r="F38" s="90"/>
    </row>
    <row r="39" spans="2:11" ht="15.95" customHeight="1">
      <c r="B39" s="98"/>
      <c r="C39" s="98"/>
      <c r="D39" s="89"/>
      <c r="E39" s="112"/>
      <c r="F39" s="90"/>
    </row>
    <row r="40" spans="2:11" ht="15.95" customHeight="1">
      <c r="B40" s="98"/>
      <c r="C40" s="98"/>
      <c r="D40" s="89"/>
      <c r="E40" s="113"/>
      <c r="F40" s="90"/>
    </row>
    <row r="41" spans="2:11" ht="15.95" customHeight="1">
      <c r="B41" s="98"/>
      <c r="C41" s="98"/>
      <c r="D41" s="89"/>
      <c r="E41" s="89"/>
      <c r="F41" s="90"/>
      <c r="K41" s="109"/>
    </row>
    <row r="42" spans="2:11" ht="15.95" customHeight="1">
      <c r="B42" s="91"/>
      <c r="C42" s="91"/>
      <c r="D42" s="93"/>
      <c r="E42" s="94"/>
      <c r="F42" s="90"/>
    </row>
    <row r="43" spans="2:11" ht="15.95" customHeight="1">
      <c r="B43" s="191" t="s">
        <v>178</v>
      </c>
      <c r="C43" s="192"/>
      <c r="D43" s="192"/>
      <c r="E43" s="193"/>
      <c r="F43" s="96">
        <f>SUM(F27:F42)</f>
        <v>350000</v>
      </c>
    </row>
    <row r="44" spans="2:11" ht="15.95" customHeight="1">
      <c r="B44" s="103"/>
      <c r="C44" s="103"/>
      <c r="D44" s="103"/>
      <c r="E44" s="103"/>
      <c r="F44" s="103"/>
    </row>
    <row r="45" spans="2:11" ht="15.95" customHeight="1" thickBot="1">
      <c r="B45" s="186"/>
      <c r="C45" s="187"/>
      <c r="D45" s="187"/>
      <c r="E45" s="187"/>
      <c r="F45" s="187"/>
    </row>
    <row r="46" spans="2:11" ht="15.95" customHeight="1" thickTop="1">
      <c r="B46" s="188"/>
      <c r="C46" s="188"/>
      <c r="D46" s="188"/>
      <c r="E46" s="188"/>
      <c r="F46" s="188"/>
    </row>
    <row r="47" spans="2:11" ht="15.95" customHeight="1">
      <c r="B47" s="189"/>
      <c r="C47" s="190"/>
      <c r="D47" s="190"/>
      <c r="E47" s="190"/>
      <c r="F47" s="190"/>
    </row>
    <row r="48" spans="2:11" ht="15.95" customHeight="1"/>
    <row r="49" ht="15.95" customHeight="1"/>
    <row r="50" ht="15.95" customHeight="1"/>
    <row r="51" ht="15.95" customHeight="1"/>
    <row r="54" ht="19.5" customHeight="1"/>
  </sheetData>
  <mergeCells count="6">
    <mergeCell ref="D15:F15"/>
    <mergeCell ref="D16:F16"/>
    <mergeCell ref="B45:F45"/>
    <mergeCell ref="B46:F46"/>
    <mergeCell ref="B47:F47"/>
    <mergeCell ref="B43:E43"/>
  </mergeCells>
  <pageMargins left="0.73" right="0.38" top="1.02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0AC8-826C-4466-8632-245ACED5446D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7"/>
  <sheetViews>
    <sheetView workbookViewId="0">
      <selection activeCell="K18" sqref="K18"/>
    </sheetView>
  </sheetViews>
  <sheetFormatPr defaultRowHeight="12.75"/>
  <cols>
    <col min="1" max="1" width="3.83203125" customWidth="1"/>
    <col min="2" max="2" width="58.5" customWidth="1"/>
    <col min="3" max="3" width="10.6640625" customWidth="1"/>
    <col min="4" max="4" width="10.5" customWidth="1"/>
    <col min="5" max="5" width="13.5" customWidth="1"/>
    <col min="6" max="6" width="19.1640625" customWidth="1"/>
  </cols>
  <sheetData>
    <row r="1" spans="1:6" ht="16.5" customHeight="1">
      <c r="A1" s="216" t="s">
        <v>32</v>
      </c>
      <c r="B1" s="216"/>
      <c r="C1" s="216"/>
      <c r="D1" s="216"/>
      <c r="E1" s="216"/>
      <c r="F1" s="216"/>
    </row>
    <row r="2" spans="1:6" ht="15" customHeight="1">
      <c r="A2" s="5"/>
      <c r="B2" s="217" t="s">
        <v>33</v>
      </c>
      <c r="C2" s="218"/>
      <c r="D2" s="218"/>
      <c r="E2" s="218"/>
      <c r="F2" s="219"/>
    </row>
    <row r="3" spans="1:6" ht="15" customHeight="1">
      <c r="A3" s="11" t="s">
        <v>34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</row>
    <row r="4" spans="1:6" ht="15" customHeight="1">
      <c r="A4" s="3">
        <v>1</v>
      </c>
      <c r="B4" s="2" t="s">
        <v>15</v>
      </c>
      <c r="C4" s="2" t="s">
        <v>14</v>
      </c>
      <c r="D4" s="3">
        <v>130</v>
      </c>
      <c r="E4" s="4">
        <v>12400</v>
      </c>
      <c r="F4" s="4">
        <v>1612000</v>
      </c>
    </row>
    <row r="5" spans="1:6" ht="15" customHeight="1">
      <c r="A5" s="3">
        <v>2</v>
      </c>
      <c r="B5" s="2" t="s">
        <v>16</v>
      </c>
      <c r="C5" s="2" t="s">
        <v>14</v>
      </c>
      <c r="D5" s="3">
        <v>210</v>
      </c>
      <c r="E5" s="4">
        <v>9700</v>
      </c>
      <c r="F5" s="4">
        <v>2037000</v>
      </c>
    </row>
    <row r="6" spans="1:6" ht="15" customHeight="1">
      <c r="A6" s="3">
        <v>3</v>
      </c>
      <c r="B6" s="2" t="s">
        <v>17</v>
      </c>
      <c r="C6" s="2" t="s">
        <v>14</v>
      </c>
      <c r="D6" s="3">
        <v>110</v>
      </c>
      <c r="E6" s="4">
        <v>5200</v>
      </c>
      <c r="F6" s="4">
        <v>572000</v>
      </c>
    </row>
    <row r="7" spans="1:6" ht="15" customHeight="1">
      <c r="A7" s="3">
        <v>4</v>
      </c>
      <c r="B7" s="2" t="s">
        <v>18</v>
      </c>
      <c r="C7" s="2" t="s">
        <v>19</v>
      </c>
      <c r="D7" s="3">
        <v>50</v>
      </c>
      <c r="E7" s="4">
        <v>1500</v>
      </c>
      <c r="F7" s="4">
        <v>75000</v>
      </c>
    </row>
    <row r="8" spans="1:6" ht="15" customHeight="1">
      <c r="A8" s="3">
        <v>6</v>
      </c>
      <c r="B8" s="2" t="s">
        <v>20</v>
      </c>
      <c r="C8" s="2" t="s">
        <v>14</v>
      </c>
      <c r="D8" s="3">
        <v>120</v>
      </c>
      <c r="E8" s="4">
        <v>2800</v>
      </c>
      <c r="F8" s="4">
        <v>336000</v>
      </c>
    </row>
    <row r="9" spans="1:6" ht="15" customHeight="1">
      <c r="A9" s="3">
        <v>7</v>
      </c>
      <c r="B9" s="2" t="s">
        <v>21</v>
      </c>
      <c r="C9" s="2" t="s">
        <v>14</v>
      </c>
      <c r="D9" s="3">
        <v>160</v>
      </c>
      <c r="E9" s="4">
        <v>3800</v>
      </c>
      <c r="F9" s="4">
        <v>608000</v>
      </c>
    </row>
    <row r="10" spans="1:6" ht="15" customHeight="1">
      <c r="A10" s="3">
        <v>8</v>
      </c>
      <c r="B10" s="2" t="s">
        <v>35</v>
      </c>
      <c r="C10" s="2" t="s">
        <v>19</v>
      </c>
      <c r="D10" s="3">
        <v>250</v>
      </c>
      <c r="E10" s="4">
        <v>1500</v>
      </c>
      <c r="F10" s="4">
        <v>375000</v>
      </c>
    </row>
    <row r="11" spans="1:6" ht="15" customHeight="1">
      <c r="A11" s="3">
        <v>9</v>
      </c>
      <c r="B11" s="2" t="s">
        <v>22</v>
      </c>
      <c r="C11" s="2" t="s">
        <v>13</v>
      </c>
      <c r="D11" s="3">
        <v>60</v>
      </c>
      <c r="E11" s="4">
        <v>38000</v>
      </c>
      <c r="F11" s="4">
        <v>2280000</v>
      </c>
    </row>
    <row r="12" spans="1:6" ht="15" customHeight="1">
      <c r="A12" s="3">
        <v>10</v>
      </c>
      <c r="B12" s="2" t="s">
        <v>23</v>
      </c>
      <c r="C12" s="2" t="s">
        <v>13</v>
      </c>
      <c r="D12" s="3">
        <v>70</v>
      </c>
      <c r="E12" s="4">
        <v>18000</v>
      </c>
      <c r="F12" s="4">
        <v>1260000</v>
      </c>
    </row>
    <row r="13" spans="1:6" ht="15" customHeight="1">
      <c r="A13" s="3">
        <v>12</v>
      </c>
      <c r="B13" s="2" t="s">
        <v>24</v>
      </c>
      <c r="C13" s="2" t="s">
        <v>25</v>
      </c>
      <c r="D13" s="3">
        <v>240</v>
      </c>
      <c r="E13" s="4">
        <v>12500</v>
      </c>
      <c r="F13" s="4">
        <v>3000000</v>
      </c>
    </row>
    <row r="14" spans="1:6" ht="15" customHeight="1">
      <c r="A14" s="3">
        <v>13</v>
      </c>
      <c r="B14" s="2" t="s">
        <v>26</v>
      </c>
      <c r="C14" s="2" t="s">
        <v>36</v>
      </c>
      <c r="D14" s="3">
        <v>160</v>
      </c>
      <c r="E14" s="3">
        <v>1800</v>
      </c>
      <c r="F14" s="4">
        <v>288000</v>
      </c>
    </row>
    <row r="15" spans="1:6" ht="15" customHeight="1">
      <c r="A15" s="3">
        <v>14</v>
      </c>
      <c r="B15" s="2" t="s">
        <v>27</v>
      </c>
      <c r="C15" s="2" t="s">
        <v>14</v>
      </c>
      <c r="D15" s="4">
        <v>28000</v>
      </c>
      <c r="E15" s="3">
        <v>70</v>
      </c>
      <c r="F15" s="4">
        <v>1960000</v>
      </c>
    </row>
    <row r="16" spans="1:6" ht="15" customHeight="1">
      <c r="A16" s="3">
        <v>15</v>
      </c>
      <c r="B16" s="2" t="s">
        <v>37</v>
      </c>
      <c r="C16" s="2" t="s">
        <v>13</v>
      </c>
      <c r="D16" s="3">
        <v>40</v>
      </c>
      <c r="E16" s="4">
        <v>14000</v>
      </c>
      <c r="F16" s="4">
        <v>560000</v>
      </c>
    </row>
    <row r="17" spans="1:6" ht="15" customHeight="1">
      <c r="A17" s="3">
        <v>16</v>
      </c>
      <c r="B17" s="2" t="s">
        <v>28</v>
      </c>
      <c r="C17" s="2" t="s">
        <v>12</v>
      </c>
      <c r="D17" s="3">
        <v>1</v>
      </c>
      <c r="E17" s="4">
        <v>900000</v>
      </c>
      <c r="F17" s="4">
        <v>900000</v>
      </c>
    </row>
    <row r="18" spans="1:6" ht="15" customHeight="1">
      <c r="A18" s="3">
        <v>18</v>
      </c>
      <c r="B18" s="2" t="s">
        <v>29</v>
      </c>
      <c r="C18" s="2" t="s">
        <v>12</v>
      </c>
      <c r="D18" s="3">
        <v>1</v>
      </c>
      <c r="E18" s="4">
        <v>1200000</v>
      </c>
      <c r="F18" s="4">
        <v>1200000</v>
      </c>
    </row>
    <row r="19" spans="1:6" ht="15" customHeight="1">
      <c r="A19" s="5"/>
      <c r="B19" s="2" t="s">
        <v>38</v>
      </c>
      <c r="C19" s="2" t="s">
        <v>12</v>
      </c>
      <c r="D19" s="3">
        <v>1</v>
      </c>
      <c r="E19" s="4">
        <v>1400000</v>
      </c>
      <c r="F19" s="4">
        <v>1400000</v>
      </c>
    </row>
    <row r="20" spans="1:6" ht="15" customHeight="1">
      <c r="A20" s="5"/>
      <c r="B20" s="2" t="s">
        <v>39</v>
      </c>
      <c r="C20" s="5"/>
      <c r="D20" s="5"/>
      <c r="E20" s="5"/>
      <c r="F20" s="6">
        <v>18463000</v>
      </c>
    </row>
    <row r="21" spans="1:6" ht="15" customHeight="1">
      <c r="A21" s="5"/>
      <c r="B21" s="2" t="s">
        <v>30</v>
      </c>
      <c r="C21" s="2" t="s">
        <v>31</v>
      </c>
      <c r="D21" s="7">
        <v>1</v>
      </c>
      <c r="E21" s="5"/>
      <c r="F21" s="8">
        <v>5538900</v>
      </c>
    </row>
    <row r="22" spans="1:6" ht="15" customHeight="1">
      <c r="A22" s="5"/>
      <c r="B22" s="9" t="s">
        <v>40</v>
      </c>
      <c r="C22" s="5"/>
      <c r="D22" s="5"/>
      <c r="E22" s="5"/>
      <c r="F22" s="10">
        <v>24001900</v>
      </c>
    </row>
    <row r="23" spans="1:6" ht="15" customHeight="1">
      <c r="A23" s="5"/>
      <c r="B23" s="220" t="s">
        <v>41</v>
      </c>
      <c r="C23" s="221"/>
      <c r="D23" s="221"/>
      <c r="E23" s="221"/>
      <c r="F23" s="222"/>
    </row>
    <row r="24" spans="1:6" ht="15" customHeight="1">
      <c r="A24" s="3">
        <v>1</v>
      </c>
      <c r="B24" s="2" t="s">
        <v>42</v>
      </c>
      <c r="C24" s="2" t="s">
        <v>14</v>
      </c>
      <c r="D24" s="3">
        <v>34</v>
      </c>
      <c r="E24" s="4">
        <v>14000</v>
      </c>
      <c r="F24" s="4">
        <v>476000</v>
      </c>
    </row>
    <row r="25" spans="1:6" ht="15" customHeight="1">
      <c r="A25" s="3">
        <v>2</v>
      </c>
      <c r="B25" s="2" t="s">
        <v>43</v>
      </c>
      <c r="C25" s="2" t="s">
        <v>14</v>
      </c>
      <c r="D25" s="3">
        <v>30</v>
      </c>
      <c r="E25" s="4">
        <v>12000</v>
      </c>
      <c r="F25" s="4">
        <v>360000</v>
      </c>
    </row>
    <row r="26" spans="1:6" ht="15" customHeight="1">
      <c r="A26" s="3">
        <v>3</v>
      </c>
      <c r="B26" s="2" t="s">
        <v>44</v>
      </c>
      <c r="C26" s="2" t="s">
        <v>14</v>
      </c>
      <c r="D26" s="3">
        <v>50</v>
      </c>
      <c r="E26" s="4">
        <v>8400</v>
      </c>
      <c r="F26" s="4">
        <v>420000</v>
      </c>
    </row>
    <row r="27" spans="1:6" ht="15" customHeight="1">
      <c r="A27" s="3">
        <v>5</v>
      </c>
      <c r="B27" s="2" t="s">
        <v>45</v>
      </c>
      <c r="C27" s="2" t="s">
        <v>36</v>
      </c>
      <c r="D27" s="3">
        <v>148</v>
      </c>
      <c r="E27" s="4">
        <v>9600</v>
      </c>
      <c r="F27" s="4">
        <v>1420800</v>
      </c>
    </row>
    <row r="28" spans="1:6" ht="15" customHeight="1">
      <c r="A28" s="3">
        <v>6</v>
      </c>
      <c r="B28" s="2" t="s">
        <v>46</v>
      </c>
      <c r="C28" s="2" t="s">
        <v>19</v>
      </c>
      <c r="D28" s="3">
        <v>9</v>
      </c>
      <c r="E28" s="4">
        <v>12000</v>
      </c>
      <c r="F28" s="4">
        <v>108000</v>
      </c>
    </row>
    <row r="29" spans="1:6" ht="15" customHeight="1">
      <c r="A29" s="3">
        <v>7</v>
      </c>
      <c r="B29" s="2" t="s">
        <v>47</v>
      </c>
      <c r="C29" s="2" t="s">
        <v>48</v>
      </c>
      <c r="D29" s="3">
        <v>10</v>
      </c>
      <c r="E29" s="4">
        <v>6000</v>
      </c>
      <c r="F29" s="4">
        <v>60000</v>
      </c>
    </row>
    <row r="30" spans="1:6" ht="15" customHeight="1">
      <c r="A30" s="3">
        <v>8</v>
      </c>
      <c r="B30" s="2" t="s">
        <v>49</v>
      </c>
      <c r="C30" s="2" t="s">
        <v>14</v>
      </c>
      <c r="D30" s="3">
        <v>16</v>
      </c>
      <c r="E30" s="4">
        <v>3000</v>
      </c>
      <c r="F30" s="4">
        <v>48000</v>
      </c>
    </row>
    <row r="31" spans="1:6" ht="15" customHeight="1">
      <c r="A31" s="3">
        <v>9</v>
      </c>
      <c r="B31" s="2" t="s">
        <v>50</v>
      </c>
      <c r="C31" s="2" t="s">
        <v>51</v>
      </c>
      <c r="D31" s="3">
        <v>8</v>
      </c>
      <c r="E31" s="4">
        <v>11000</v>
      </c>
      <c r="F31" s="4">
        <v>88000</v>
      </c>
    </row>
    <row r="32" spans="1:6" ht="15" customHeight="1">
      <c r="A32" s="3">
        <v>11</v>
      </c>
      <c r="B32" s="2" t="s">
        <v>52</v>
      </c>
      <c r="C32" s="2" t="s">
        <v>53</v>
      </c>
      <c r="D32" s="3">
        <v>20</v>
      </c>
      <c r="E32" s="4">
        <v>3500</v>
      </c>
      <c r="F32" s="4">
        <v>70000</v>
      </c>
    </row>
    <row r="33" spans="1:6" ht="15" customHeight="1">
      <c r="A33" s="5"/>
      <c r="B33" s="2" t="s">
        <v>54</v>
      </c>
      <c r="C33" s="5"/>
      <c r="D33" s="5"/>
      <c r="E33" s="5"/>
      <c r="F33" s="6">
        <v>3050800</v>
      </c>
    </row>
    <row r="34" spans="1:6" ht="15" customHeight="1">
      <c r="A34" s="5"/>
      <c r="B34" s="2" t="s">
        <v>30</v>
      </c>
      <c r="C34" s="2" t="s">
        <v>31</v>
      </c>
      <c r="D34" s="7">
        <v>1</v>
      </c>
      <c r="E34" s="5"/>
      <c r="F34" s="8">
        <v>1220320</v>
      </c>
    </row>
    <row r="35" spans="1:6" ht="15" customHeight="1">
      <c r="A35" s="5"/>
      <c r="B35" s="9" t="s">
        <v>55</v>
      </c>
      <c r="C35" s="5"/>
      <c r="D35" s="5"/>
      <c r="E35" s="5"/>
      <c r="F35" s="10">
        <v>4271120</v>
      </c>
    </row>
    <row r="36" spans="1:6" ht="16.5" customHeight="1">
      <c r="A36" s="223" t="s">
        <v>56</v>
      </c>
      <c r="B36" s="223"/>
      <c r="C36" s="223"/>
      <c r="D36" s="223"/>
      <c r="E36" s="223"/>
      <c r="F36" s="223"/>
    </row>
    <row r="37" spans="1:6" ht="13.5" customHeight="1">
      <c r="A37" s="11" t="s">
        <v>34</v>
      </c>
      <c r="B37" s="11" t="s">
        <v>57</v>
      </c>
      <c r="C37" s="11" t="s">
        <v>58</v>
      </c>
      <c r="D37" s="11" t="s">
        <v>59</v>
      </c>
      <c r="E37" s="12" t="s">
        <v>60</v>
      </c>
      <c r="F37" s="13" t="s">
        <v>61</v>
      </c>
    </row>
    <row r="38" spans="1:6" ht="14.25" customHeight="1">
      <c r="A38" s="5"/>
      <c r="B38" s="213"/>
      <c r="C38" s="214"/>
      <c r="D38" s="214"/>
      <c r="E38" s="214"/>
      <c r="F38" s="215"/>
    </row>
    <row r="39" spans="1:6" ht="15" customHeight="1">
      <c r="A39" s="15">
        <v>1</v>
      </c>
      <c r="B39" s="2" t="s">
        <v>23</v>
      </c>
      <c r="C39" s="2" t="s">
        <v>13</v>
      </c>
      <c r="D39" s="3">
        <v>70</v>
      </c>
      <c r="E39" s="4">
        <v>18000</v>
      </c>
      <c r="F39" s="4">
        <v>1260000</v>
      </c>
    </row>
    <row r="40" spans="1:6" ht="15" customHeight="1">
      <c r="A40" s="15">
        <v>2</v>
      </c>
      <c r="B40" s="2" t="s">
        <v>37</v>
      </c>
      <c r="C40" s="2" t="s">
        <v>13</v>
      </c>
      <c r="D40" s="3">
        <v>60</v>
      </c>
      <c r="E40" s="4">
        <v>14000</v>
      </c>
      <c r="F40" s="4">
        <v>840000</v>
      </c>
    </row>
    <row r="41" spans="1:6" ht="15" customHeight="1">
      <c r="A41" s="15">
        <v>3</v>
      </c>
      <c r="B41" s="2" t="s">
        <v>24</v>
      </c>
      <c r="C41" s="2" t="s">
        <v>25</v>
      </c>
      <c r="D41" s="3">
        <v>240</v>
      </c>
      <c r="E41" s="4">
        <v>12500</v>
      </c>
      <c r="F41" s="4">
        <v>3000000</v>
      </c>
    </row>
    <row r="42" spans="1:6" ht="15" customHeight="1">
      <c r="A42" s="15">
        <v>4</v>
      </c>
      <c r="B42" s="2" t="s">
        <v>28</v>
      </c>
      <c r="C42" s="2" t="s">
        <v>12</v>
      </c>
      <c r="D42" s="3">
        <v>1</v>
      </c>
      <c r="E42" s="4">
        <v>800000</v>
      </c>
      <c r="F42" s="4">
        <v>800000</v>
      </c>
    </row>
    <row r="43" spans="1:6" ht="15" customHeight="1">
      <c r="A43" s="15">
        <v>5</v>
      </c>
      <c r="B43" s="2" t="s">
        <v>29</v>
      </c>
      <c r="C43" s="2" t="s">
        <v>12</v>
      </c>
      <c r="D43" s="3">
        <v>1</v>
      </c>
      <c r="E43" s="4">
        <v>1200000</v>
      </c>
      <c r="F43" s="4">
        <v>1200000</v>
      </c>
    </row>
    <row r="44" spans="1:6" ht="15" customHeight="1">
      <c r="A44" s="15">
        <v>6</v>
      </c>
      <c r="B44" s="2" t="s">
        <v>62</v>
      </c>
      <c r="C44" s="2" t="s">
        <v>12</v>
      </c>
      <c r="D44" s="3">
        <v>1</v>
      </c>
      <c r="E44" s="4">
        <v>700000</v>
      </c>
      <c r="F44" s="4">
        <v>700000</v>
      </c>
    </row>
    <row r="45" spans="1:6" ht="15" customHeight="1">
      <c r="A45" s="5"/>
      <c r="B45" s="2" t="s">
        <v>63</v>
      </c>
      <c r="C45" s="5"/>
      <c r="D45" s="5"/>
      <c r="E45" s="5"/>
      <c r="F45" s="6">
        <v>7800000</v>
      </c>
    </row>
    <row r="46" spans="1:6" ht="15" customHeight="1">
      <c r="A46" s="5"/>
      <c r="B46" s="2" t="s">
        <v>30</v>
      </c>
      <c r="C46" s="2" t="s">
        <v>31</v>
      </c>
      <c r="D46" s="7">
        <v>1</v>
      </c>
      <c r="E46" s="5"/>
      <c r="F46" s="8">
        <v>3120000</v>
      </c>
    </row>
    <row r="47" spans="1:6" ht="15" customHeight="1">
      <c r="A47" s="5"/>
      <c r="B47" s="9" t="s">
        <v>64</v>
      </c>
      <c r="C47" s="5"/>
      <c r="D47" s="5"/>
      <c r="E47" s="5"/>
      <c r="F47" s="10">
        <v>10920000</v>
      </c>
    </row>
    <row r="48" spans="1:6" ht="18.75" customHeight="1">
      <c r="A48" s="5"/>
      <c r="B48" s="168" t="s">
        <v>65</v>
      </c>
      <c r="C48" s="169"/>
      <c r="D48" s="169"/>
      <c r="E48" s="170"/>
      <c r="F48" s="16">
        <v>88154820</v>
      </c>
    </row>
    <row r="49" spans="1:6" ht="21" customHeight="1">
      <c r="A49" s="5"/>
      <c r="B49" s="204" t="s">
        <v>66</v>
      </c>
      <c r="C49" s="205"/>
      <c r="D49" s="205"/>
      <c r="E49" s="205"/>
      <c r="F49" s="206"/>
    </row>
    <row r="50" spans="1:6" ht="16.5" customHeight="1">
      <c r="A50" s="5"/>
      <c r="B50" s="207" t="s">
        <v>67</v>
      </c>
      <c r="C50" s="208"/>
      <c r="D50" s="208"/>
      <c r="E50" s="208"/>
      <c r="F50" s="209"/>
    </row>
    <row r="51" spans="1:6" ht="15" customHeight="1">
      <c r="A51" s="15">
        <v>1</v>
      </c>
      <c r="B51" s="2" t="s">
        <v>68</v>
      </c>
      <c r="C51" s="2" t="s">
        <v>36</v>
      </c>
      <c r="D51" s="3">
        <v>64</v>
      </c>
      <c r="E51" s="4">
        <v>165000</v>
      </c>
      <c r="F51" s="4">
        <v>10560000</v>
      </c>
    </row>
    <row r="52" spans="1:6" ht="15" customHeight="1">
      <c r="A52" s="15">
        <v>2</v>
      </c>
      <c r="B52" s="2" t="s">
        <v>69</v>
      </c>
      <c r="C52" s="2" t="s">
        <v>12</v>
      </c>
      <c r="D52" s="3">
        <v>1</v>
      </c>
      <c r="E52" s="4">
        <v>3800000</v>
      </c>
      <c r="F52" s="4">
        <v>3800000</v>
      </c>
    </row>
    <row r="53" spans="1:6" ht="15" customHeight="1">
      <c r="A53" s="15">
        <v>3</v>
      </c>
      <c r="B53" s="2" t="s">
        <v>70</v>
      </c>
      <c r="C53" s="2" t="s">
        <v>12</v>
      </c>
      <c r="D53" s="3">
        <v>1</v>
      </c>
      <c r="E53" s="4">
        <v>2800000</v>
      </c>
      <c r="F53" s="4">
        <v>2800000</v>
      </c>
    </row>
    <row r="54" spans="1:6" ht="15" customHeight="1">
      <c r="A54" s="5"/>
      <c r="B54" s="2" t="s">
        <v>71</v>
      </c>
      <c r="C54" s="5"/>
      <c r="D54" s="5"/>
      <c r="E54" s="5"/>
      <c r="F54" s="6">
        <v>17160000</v>
      </c>
    </row>
    <row r="55" spans="1:6" ht="15" customHeight="1">
      <c r="A55" s="5"/>
      <c r="B55" s="2" t="s">
        <v>30</v>
      </c>
      <c r="C55" s="2" t="s">
        <v>31</v>
      </c>
      <c r="D55" s="7">
        <v>1</v>
      </c>
      <c r="E55" s="5"/>
      <c r="F55" s="8">
        <v>686400</v>
      </c>
    </row>
    <row r="56" spans="1:6" ht="15" customHeight="1">
      <c r="A56" s="5"/>
      <c r="B56" s="9" t="s">
        <v>72</v>
      </c>
      <c r="C56" s="5"/>
      <c r="D56" s="5"/>
      <c r="E56" s="5"/>
      <c r="F56" s="10">
        <v>17846400</v>
      </c>
    </row>
    <row r="57" spans="1:6" ht="15" customHeight="1">
      <c r="A57" s="5"/>
      <c r="B57" s="210" t="s">
        <v>73</v>
      </c>
      <c r="C57" s="211"/>
      <c r="D57" s="211"/>
      <c r="E57" s="211"/>
      <c r="F57" s="212"/>
    </row>
    <row r="58" spans="1:6" ht="15" customHeight="1">
      <c r="A58" s="15">
        <v>1</v>
      </c>
      <c r="B58" s="2" t="s">
        <v>74</v>
      </c>
      <c r="C58" s="2" t="s">
        <v>36</v>
      </c>
      <c r="D58" s="3">
        <v>640</v>
      </c>
      <c r="E58" s="4">
        <v>12000</v>
      </c>
      <c r="F58" s="4">
        <v>7680000</v>
      </c>
    </row>
    <row r="59" spans="1:6" ht="15" customHeight="1">
      <c r="A59" s="15">
        <v>2</v>
      </c>
      <c r="B59" s="2" t="s">
        <v>75</v>
      </c>
      <c r="C59" s="2" t="s">
        <v>36</v>
      </c>
      <c r="D59" s="3">
        <v>170</v>
      </c>
      <c r="E59" s="4">
        <v>9000</v>
      </c>
      <c r="F59" s="4">
        <v>1530000</v>
      </c>
    </row>
    <row r="60" spans="1:6" ht="15" customHeight="1">
      <c r="A60" s="15">
        <v>3</v>
      </c>
      <c r="B60" s="2" t="s">
        <v>76</v>
      </c>
      <c r="C60" s="2" t="s">
        <v>25</v>
      </c>
      <c r="D60" s="3">
        <v>70</v>
      </c>
      <c r="E60" s="4">
        <v>12500</v>
      </c>
      <c r="F60" s="4">
        <v>875000</v>
      </c>
    </row>
    <row r="61" spans="1:6" ht="15" customHeight="1">
      <c r="A61" s="5"/>
      <c r="B61" s="2" t="s">
        <v>77</v>
      </c>
      <c r="C61" s="2" t="s">
        <v>78</v>
      </c>
      <c r="D61" s="3">
        <v>20</v>
      </c>
      <c r="E61" s="4">
        <v>18000</v>
      </c>
      <c r="F61" s="4">
        <v>360000</v>
      </c>
    </row>
    <row r="62" spans="1:6" ht="15" customHeight="1">
      <c r="A62" s="15">
        <v>4</v>
      </c>
      <c r="B62" s="2" t="s">
        <v>79</v>
      </c>
      <c r="C62" s="2" t="s">
        <v>13</v>
      </c>
      <c r="D62" s="3">
        <v>20</v>
      </c>
      <c r="E62" s="4">
        <v>16000</v>
      </c>
      <c r="F62" s="4">
        <v>320000</v>
      </c>
    </row>
    <row r="63" spans="1:6" ht="15" customHeight="1">
      <c r="A63" s="15">
        <v>5</v>
      </c>
      <c r="B63" s="2" t="s">
        <v>80</v>
      </c>
      <c r="C63" s="2" t="s">
        <v>25</v>
      </c>
      <c r="D63" s="3">
        <v>30</v>
      </c>
      <c r="E63" s="4">
        <v>6000</v>
      </c>
      <c r="F63" s="4">
        <v>180000</v>
      </c>
    </row>
    <row r="64" spans="1:6" ht="15" customHeight="1">
      <c r="A64" s="5"/>
      <c r="B64" s="2" t="s">
        <v>71</v>
      </c>
      <c r="C64" s="5"/>
      <c r="D64" s="5"/>
      <c r="E64" s="5"/>
      <c r="F64" s="6">
        <v>10945000</v>
      </c>
    </row>
    <row r="65" spans="1:6" ht="15" customHeight="1">
      <c r="A65" s="5"/>
      <c r="B65" s="2" t="s">
        <v>30</v>
      </c>
      <c r="C65" s="2" t="s">
        <v>31</v>
      </c>
      <c r="D65" s="7">
        <v>1</v>
      </c>
      <c r="E65" s="5"/>
      <c r="F65" s="8">
        <v>2189000</v>
      </c>
    </row>
    <row r="66" spans="1:6" ht="15" customHeight="1">
      <c r="A66" s="5"/>
      <c r="B66" s="9" t="s">
        <v>81</v>
      </c>
      <c r="C66" s="5"/>
      <c r="D66" s="5"/>
      <c r="E66" s="5"/>
      <c r="F66" s="10">
        <v>13134000</v>
      </c>
    </row>
    <row r="67" spans="1:6" ht="14.25" customHeight="1">
      <c r="A67" s="5"/>
      <c r="B67" s="213"/>
      <c r="C67" s="214"/>
      <c r="D67" s="214"/>
      <c r="E67" s="214"/>
      <c r="F67" s="215"/>
    </row>
    <row r="68" spans="1:6" ht="15" customHeight="1">
      <c r="A68" s="5"/>
      <c r="B68" s="195" t="s">
        <v>82</v>
      </c>
      <c r="C68" s="196"/>
      <c r="D68" s="196"/>
      <c r="E68" s="196"/>
      <c r="F68" s="197"/>
    </row>
    <row r="69" spans="1:6" ht="15" customHeight="1">
      <c r="A69" s="15">
        <v>1</v>
      </c>
      <c r="B69" s="2" t="s">
        <v>83</v>
      </c>
      <c r="C69" s="2" t="s">
        <v>36</v>
      </c>
      <c r="D69" s="3">
        <v>580</v>
      </c>
      <c r="E69" s="4">
        <v>12000</v>
      </c>
      <c r="F69" s="4">
        <v>6960000</v>
      </c>
    </row>
    <row r="70" spans="1:6" ht="15" customHeight="1">
      <c r="A70" s="5"/>
      <c r="B70" s="2" t="s">
        <v>30</v>
      </c>
      <c r="C70" s="2" t="s">
        <v>84</v>
      </c>
      <c r="D70" s="17">
        <v>580</v>
      </c>
      <c r="E70" s="17">
        <v>3000</v>
      </c>
      <c r="F70" s="8">
        <v>1740000</v>
      </c>
    </row>
    <row r="71" spans="1:6" ht="15" customHeight="1">
      <c r="A71" s="5"/>
      <c r="B71" s="9" t="s">
        <v>85</v>
      </c>
      <c r="C71" s="5"/>
      <c r="D71" s="5"/>
      <c r="E71" s="5"/>
      <c r="F71" s="10">
        <v>8700000</v>
      </c>
    </row>
    <row r="72" spans="1:6" ht="15" customHeight="1">
      <c r="A72" s="5"/>
      <c r="B72" s="198" t="s">
        <v>86</v>
      </c>
      <c r="C72" s="199"/>
      <c r="D72" s="199"/>
      <c r="E72" s="199"/>
      <c r="F72" s="200"/>
    </row>
    <row r="73" spans="1:6" ht="15" customHeight="1">
      <c r="A73" s="15">
        <v>1</v>
      </c>
      <c r="B73" s="2" t="s">
        <v>87</v>
      </c>
      <c r="C73" s="2" t="s">
        <v>36</v>
      </c>
      <c r="D73" s="3">
        <v>570</v>
      </c>
      <c r="E73" s="4">
        <v>3400</v>
      </c>
      <c r="F73" s="4">
        <v>1938000</v>
      </c>
    </row>
    <row r="74" spans="1:6" ht="15" customHeight="1">
      <c r="A74" s="15">
        <v>2</v>
      </c>
      <c r="B74" s="2" t="s">
        <v>88</v>
      </c>
      <c r="C74" s="2" t="s">
        <v>36</v>
      </c>
      <c r="D74" s="3">
        <v>700</v>
      </c>
      <c r="E74" s="4">
        <v>3000</v>
      </c>
      <c r="F74" s="4">
        <v>2100000</v>
      </c>
    </row>
    <row r="75" spans="1:6" ht="15" customHeight="1">
      <c r="A75" s="5"/>
      <c r="B75" s="2" t="s">
        <v>71</v>
      </c>
      <c r="C75" s="5"/>
      <c r="D75" s="5"/>
      <c r="E75" s="5"/>
      <c r="F75" s="6">
        <v>4038000</v>
      </c>
    </row>
    <row r="76" spans="1:6" ht="15" customHeight="1">
      <c r="A76" s="5"/>
      <c r="B76" s="2" t="s">
        <v>30</v>
      </c>
      <c r="C76" s="5"/>
      <c r="D76" s="5"/>
      <c r="E76" s="5"/>
      <c r="F76" s="8">
        <v>807600</v>
      </c>
    </row>
    <row r="77" spans="1:6" ht="15" customHeight="1">
      <c r="A77" s="5"/>
      <c r="B77" s="9" t="s">
        <v>89</v>
      </c>
      <c r="C77" s="5"/>
      <c r="D77" s="5"/>
      <c r="E77" s="5"/>
      <c r="F77" s="10">
        <v>4845600</v>
      </c>
    </row>
    <row r="78" spans="1:6" ht="16.5" customHeight="1">
      <c r="A78" s="201" t="s">
        <v>90</v>
      </c>
      <c r="B78" s="201"/>
      <c r="C78" s="201"/>
      <c r="D78" s="201"/>
      <c r="E78" s="201"/>
      <c r="F78" s="201"/>
    </row>
    <row r="79" spans="1:6" ht="15" customHeight="1">
      <c r="A79" s="15">
        <v>1</v>
      </c>
      <c r="B79" s="2" t="s">
        <v>91</v>
      </c>
      <c r="C79" s="2" t="s">
        <v>12</v>
      </c>
      <c r="D79" s="18">
        <v>1</v>
      </c>
      <c r="E79" s="4">
        <v>2700000</v>
      </c>
      <c r="F79" s="4">
        <v>2700000</v>
      </c>
    </row>
    <row r="80" spans="1:6" ht="15" customHeight="1">
      <c r="A80" s="15">
        <v>2</v>
      </c>
      <c r="B80" s="2" t="s">
        <v>30</v>
      </c>
      <c r="C80" s="5"/>
      <c r="D80" s="5"/>
      <c r="E80" s="5"/>
      <c r="F80" s="8">
        <v>600000</v>
      </c>
    </row>
    <row r="81" spans="1:6" ht="15" customHeight="1">
      <c r="A81" s="5"/>
      <c r="B81" s="9" t="s">
        <v>92</v>
      </c>
      <c r="C81" s="5"/>
      <c r="D81" s="5"/>
      <c r="E81" s="5"/>
      <c r="F81" s="10">
        <v>3300000</v>
      </c>
    </row>
    <row r="82" spans="1:6" ht="51" customHeight="1">
      <c r="A82" s="202" t="s">
        <v>93</v>
      </c>
      <c r="B82" s="202"/>
      <c r="C82" s="202"/>
      <c r="D82" s="202"/>
      <c r="E82" s="202"/>
      <c r="F82" s="202"/>
    </row>
    <row r="83" spans="1:6" ht="15" customHeight="1">
      <c r="A83" s="3">
        <v>1</v>
      </c>
      <c r="B83" s="2" t="s">
        <v>94</v>
      </c>
      <c r="C83" s="2" t="s">
        <v>12</v>
      </c>
      <c r="D83" s="3">
        <v>1</v>
      </c>
      <c r="E83" s="4">
        <v>3700000</v>
      </c>
      <c r="F83" s="4">
        <v>3700000</v>
      </c>
    </row>
    <row r="84" spans="1:6" ht="15" customHeight="1">
      <c r="A84" s="3">
        <v>2</v>
      </c>
      <c r="B84" s="2" t="s">
        <v>30</v>
      </c>
      <c r="C84" s="5"/>
      <c r="D84" s="5"/>
      <c r="E84" s="5"/>
      <c r="F84" s="8">
        <v>900000</v>
      </c>
    </row>
    <row r="85" spans="1:6" ht="16.5" customHeight="1">
      <c r="A85" s="5"/>
      <c r="B85" s="9" t="s">
        <v>95</v>
      </c>
      <c r="C85" s="5"/>
      <c r="D85" s="5"/>
      <c r="E85" s="5"/>
      <c r="F85" s="19">
        <v>4600000</v>
      </c>
    </row>
    <row r="86" spans="1:6" ht="16.5" customHeight="1">
      <c r="A86" s="203" t="s">
        <v>96</v>
      </c>
      <c r="B86" s="203"/>
      <c r="C86" s="203"/>
      <c r="D86" s="203"/>
      <c r="E86" s="203"/>
      <c r="F86" s="203"/>
    </row>
    <row r="87" spans="1:6" ht="34.5" customHeight="1">
      <c r="A87" s="20">
        <v>1</v>
      </c>
      <c r="B87" s="21" t="s">
        <v>97</v>
      </c>
      <c r="C87" s="22" t="s">
        <v>98</v>
      </c>
      <c r="D87" s="20">
        <v>1</v>
      </c>
      <c r="E87" s="23">
        <v>2780000</v>
      </c>
      <c r="F87" s="23">
        <v>2780000</v>
      </c>
    </row>
    <row r="88" spans="1:6" ht="34.5" customHeight="1">
      <c r="A88" s="20">
        <v>2</v>
      </c>
      <c r="B88" s="21" t="s">
        <v>99</v>
      </c>
      <c r="C88" s="22" t="s">
        <v>98</v>
      </c>
      <c r="D88" s="20">
        <v>1</v>
      </c>
      <c r="E88" s="23">
        <v>2900000</v>
      </c>
      <c r="F88" s="23">
        <v>2900000</v>
      </c>
    </row>
    <row r="89" spans="1:6" ht="16.5" customHeight="1">
      <c r="A89" s="24">
        <v>3</v>
      </c>
      <c r="B89" s="25" t="s">
        <v>100</v>
      </c>
      <c r="C89" s="25" t="s">
        <v>101</v>
      </c>
      <c r="D89" s="24">
        <v>80</v>
      </c>
      <c r="E89" s="26">
        <v>18000</v>
      </c>
      <c r="F89" s="26">
        <v>1440000</v>
      </c>
    </row>
    <row r="90" spans="1:6" ht="16.5" customHeight="1">
      <c r="A90" s="5"/>
      <c r="B90" s="25" t="s">
        <v>102</v>
      </c>
      <c r="C90" s="25" t="s">
        <v>98</v>
      </c>
      <c r="D90" s="24">
        <v>1</v>
      </c>
      <c r="E90" s="26">
        <v>600000</v>
      </c>
      <c r="F90" s="26">
        <v>600000</v>
      </c>
    </row>
    <row r="91" spans="1:6" ht="16.5" customHeight="1">
      <c r="A91" s="5"/>
      <c r="B91" s="27" t="s">
        <v>103</v>
      </c>
      <c r="C91" s="5"/>
      <c r="D91" s="5"/>
      <c r="E91" s="5"/>
      <c r="F91" s="19">
        <v>7720000</v>
      </c>
    </row>
    <row r="92" spans="1:6" ht="18.75" customHeight="1">
      <c r="A92" s="14"/>
      <c r="B92" s="168" t="s">
        <v>104</v>
      </c>
      <c r="C92" s="169"/>
      <c r="D92" s="169"/>
      <c r="E92" s="170"/>
      <c r="F92" s="16">
        <v>60146000</v>
      </c>
    </row>
    <row r="93" spans="1:6" ht="18.75" customHeight="1">
      <c r="A93" s="5"/>
      <c r="B93" s="28" t="s">
        <v>105</v>
      </c>
      <c r="C93" s="5"/>
      <c r="D93" s="5"/>
      <c r="E93" s="5"/>
      <c r="F93" s="29">
        <v>148300820</v>
      </c>
    </row>
    <row r="94" spans="1:6" ht="32.25" customHeight="1">
      <c r="A94" s="171" t="s">
        <v>106</v>
      </c>
      <c r="B94" s="171"/>
      <c r="C94" s="171"/>
      <c r="D94" s="171"/>
      <c r="E94" s="171"/>
      <c r="F94" s="171"/>
    </row>
    <row r="95" spans="1:6" ht="21" customHeight="1">
      <c r="A95" s="194" t="s">
        <v>107</v>
      </c>
      <c r="B95" s="194"/>
      <c r="C95" s="194"/>
      <c r="D95" s="194"/>
      <c r="E95" s="194"/>
      <c r="F95" s="194"/>
    </row>
    <row r="96" spans="1:6" ht="23.45" customHeight="1">
      <c r="A96" s="167" t="s">
        <v>108</v>
      </c>
      <c r="B96" s="167"/>
      <c r="C96" s="167"/>
      <c r="D96" s="167"/>
      <c r="E96" s="167"/>
      <c r="F96" s="167"/>
    </row>
    <row r="97" spans="1:6" ht="15" customHeight="1">
      <c r="A97" s="167" t="s">
        <v>109</v>
      </c>
      <c r="B97" s="167"/>
      <c r="C97" s="167"/>
      <c r="D97" s="167"/>
      <c r="E97" s="167"/>
      <c r="F97" s="167"/>
    </row>
  </sheetData>
  <mergeCells count="20">
    <mergeCell ref="A1:F1"/>
    <mergeCell ref="B2:F2"/>
    <mergeCell ref="B23:F23"/>
    <mergeCell ref="A36:F36"/>
    <mergeCell ref="B38:F38"/>
    <mergeCell ref="B48:E48"/>
    <mergeCell ref="B49:F49"/>
    <mergeCell ref="B50:F50"/>
    <mergeCell ref="B57:F57"/>
    <mergeCell ref="B67:F67"/>
    <mergeCell ref="B68:F68"/>
    <mergeCell ref="B72:F72"/>
    <mergeCell ref="A78:F78"/>
    <mergeCell ref="A82:F82"/>
    <mergeCell ref="A86:F86"/>
    <mergeCell ref="B92:E92"/>
    <mergeCell ref="A94:F94"/>
    <mergeCell ref="A95:F95"/>
    <mergeCell ref="A96:F96"/>
    <mergeCell ref="A97:F9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6:J11"/>
  <sheetViews>
    <sheetView zoomScale="175" zoomScaleNormal="175" workbookViewId="0">
      <selection activeCell="J15" sqref="J15"/>
    </sheetView>
  </sheetViews>
  <sheetFormatPr defaultRowHeight="12.75"/>
  <cols>
    <col min="10" max="10" width="11" bestFit="1" customWidth="1"/>
  </cols>
  <sheetData>
    <row r="6" spans="7:10">
      <c r="G6">
        <v>76</v>
      </c>
      <c r="H6">
        <v>3</v>
      </c>
      <c r="I6">
        <f>H6*G6</f>
        <v>228</v>
      </c>
      <c r="J6">
        <f>I6*40</f>
        <v>9120</v>
      </c>
    </row>
    <row r="8" spans="7:10">
      <c r="G8">
        <v>3</v>
      </c>
      <c r="H8">
        <v>3</v>
      </c>
      <c r="I8">
        <f t="shared" ref="I8" si="0">H8*G8</f>
        <v>9</v>
      </c>
      <c r="J8">
        <f>I8*300</f>
        <v>2700</v>
      </c>
    </row>
    <row r="9" spans="7:10">
      <c r="I9">
        <v>3</v>
      </c>
      <c r="J9">
        <f>I9*500</f>
        <v>1500</v>
      </c>
    </row>
    <row r="11" spans="7:10">
      <c r="J11" s="102">
        <f>J9+J8+J6</f>
        <v>13320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Sheet1</vt:lpstr>
      <vt:lpstr>Sheet3</vt:lpstr>
      <vt:lpstr>Table 2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hp</cp:lastModifiedBy>
  <cp:lastPrinted>2026-01-19T16:33:57Z</cp:lastPrinted>
  <dcterms:created xsi:type="dcterms:W3CDTF">2023-01-26T10:49:03Z</dcterms:created>
  <dcterms:modified xsi:type="dcterms:W3CDTF">2026-04-23T10:00:59Z</dcterms:modified>
</cp:coreProperties>
</file>