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8_{2F448701-E466-4297-92FB-849F6A6C2A41}" xr6:coauthVersionLast="47" xr6:coauthVersionMax="47" xr10:uidLastSave="{00000000-0000-0000-0000-000000000000}"/>
  <bookViews>
    <workbookView xWindow="-108" yWindow="-108" windowWidth="23256" windowHeight="12576" xr2:uid="{CAB77A13-45AA-4082-8F18-6E7D29A543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0" i="1" l="1"/>
  <c r="G29" i="1"/>
  <c r="G28" i="1"/>
  <c r="H27" i="1"/>
  <c r="G27" i="1"/>
  <c r="I27" i="1" s="1"/>
  <c r="G26" i="1"/>
  <c r="G25" i="1"/>
  <c r="H24" i="1"/>
  <c r="I24" i="1" s="1"/>
  <c r="G23" i="1"/>
  <c r="H23" i="1" s="1"/>
  <c r="G22" i="1"/>
  <c r="G21" i="1"/>
  <c r="H21" i="1" s="1"/>
  <c r="I21" i="1" s="1"/>
  <c r="G20" i="1"/>
  <c r="H20" i="1" s="1"/>
  <c r="I20" i="1" s="1"/>
  <c r="G19" i="1"/>
  <c r="H19" i="1" s="1"/>
  <c r="G18" i="1"/>
  <c r="H18" i="1" s="1"/>
  <c r="I18" i="1" s="1"/>
  <c r="G17" i="1"/>
  <c r="H17" i="1" s="1"/>
  <c r="I17" i="1" s="1"/>
  <c r="G16" i="1"/>
  <c r="H16" i="1" s="1"/>
  <c r="I16" i="1" s="1"/>
  <c r="G15" i="1"/>
  <c r="H15" i="1" s="1"/>
  <c r="G14" i="1"/>
  <c r="H14" i="1" s="1"/>
  <c r="I14" i="1" s="1"/>
  <c r="G13" i="1"/>
  <c r="H13" i="1" s="1"/>
  <c r="I13" i="1" s="1"/>
  <c r="G12" i="1"/>
  <c r="H12" i="1" s="1"/>
  <c r="I12" i="1" s="1"/>
  <c r="G11" i="1"/>
  <c r="H11" i="1" s="1"/>
  <c r="G10" i="1"/>
  <c r="H10" i="1" s="1"/>
  <c r="I10" i="1" s="1"/>
  <c r="G9" i="1"/>
  <c r="G31" i="1" s="1"/>
  <c r="I25" i="1" l="1"/>
  <c r="I30" i="1"/>
  <c r="I15" i="1"/>
  <c r="I19" i="1"/>
  <c r="I23" i="1"/>
  <c r="H28" i="1"/>
  <c r="I28" i="1" s="1"/>
  <c r="I11" i="1"/>
  <c r="H29" i="1"/>
  <c r="I29" i="1" s="1"/>
  <c r="H25" i="1"/>
  <c r="H9" i="1"/>
  <c r="H26" i="1"/>
  <c r="I26" i="1" s="1"/>
  <c r="H30" i="1"/>
  <c r="H22" i="1"/>
  <c r="I22" i="1" s="1"/>
  <c r="H31" i="1" l="1"/>
  <c r="I9" i="1"/>
  <c r="I31" i="1" s="1"/>
</calcChain>
</file>

<file path=xl/sharedStrings.xml><?xml version="1.0" encoding="utf-8"?>
<sst xmlns="http://schemas.openxmlformats.org/spreadsheetml/2006/main" count="98" uniqueCount="57">
  <si>
    <t>RUTONGO MINES LTD</t>
  </si>
  <si>
    <t>S/N</t>
  </si>
  <si>
    <t>PLATE NUMBER</t>
  </si>
  <si>
    <t>DEPARTMENT</t>
  </si>
  <si>
    <t>VEHICLE TYPE</t>
  </si>
  <si>
    <t>PERIOD</t>
  </si>
  <si>
    <t>AMOUNT RFW</t>
  </si>
  <si>
    <t>VAT</t>
  </si>
  <si>
    <t>TOTAL</t>
  </si>
  <si>
    <t>OBSERVATION</t>
  </si>
  <si>
    <t>RAG375E</t>
  </si>
  <si>
    <t>Engineering</t>
  </si>
  <si>
    <t>MITSUBISHI PICK-UP DOUBLE CAB</t>
  </si>
  <si>
    <t>April-26</t>
  </si>
  <si>
    <t xml:space="preserve"> RAF569S</t>
  </si>
  <si>
    <t>Finance Benon</t>
  </si>
  <si>
    <t>MITSUBISHI PICK-UP DOUBLE CAB NEW MODEL</t>
  </si>
  <si>
    <t>RAF563S(REPLACED BY RAI066S)</t>
  </si>
  <si>
    <t>Security</t>
  </si>
  <si>
    <t>RAG374E</t>
  </si>
  <si>
    <t>RAF460V</t>
  </si>
  <si>
    <t>RAF458V</t>
  </si>
  <si>
    <t>RAH036H(REPLACED BY RAE753G)</t>
  </si>
  <si>
    <t>RAG190H</t>
  </si>
  <si>
    <t>Mining Jaco</t>
  </si>
  <si>
    <t>RAD236I(REPLACED BY RAE669X), REPLACED BY RAH609I(REPLACED BY RAG627C)</t>
  </si>
  <si>
    <t>Procurement Joseph</t>
  </si>
  <si>
    <t>RAF465V</t>
  </si>
  <si>
    <t>RAG356A</t>
  </si>
  <si>
    <t>Explosives</t>
  </si>
  <si>
    <t>MITSUBISHI PICK-UP SINGLE CAB</t>
  </si>
  <si>
    <t>RAE905N(NEW PLATE NUMBER RAI677I)</t>
  </si>
  <si>
    <t>RAH 656D</t>
  </si>
  <si>
    <t>HR</t>
  </si>
  <si>
    <t>RAF623C</t>
  </si>
  <si>
    <t>RAF647D</t>
  </si>
  <si>
    <t>RAH689D</t>
  </si>
  <si>
    <t>RAF743P</t>
  </si>
  <si>
    <t xml:space="preserve"> RAF475V</t>
  </si>
  <si>
    <t>GM</t>
  </si>
  <si>
    <t>RAF574S</t>
  </si>
  <si>
    <t>RAD654K</t>
  </si>
  <si>
    <t>Finance Reagan</t>
  </si>
  <si>
    <t>MITSUBISHI SPORTERO PICK-UP</t>
  </si>
  <si>
    <t>RAE652M(REPLACED BY RAG912G)(REPLACED BY RAJ983G)</t>
  </si>
  <si>
    <t>MRM Sylvestre</t>
  </si>
  <si>
    <t>Mining Nyamyumba</t>
  </si>
  <si>
    <t>Mining Karambo</t>
  </si>
  <si>
    <t>SHEC Kevin</t>
  </si>
  <si>
    <t>Mining Masoro</t>
  </si>
  <si>
    <t>Engineering Fred</t>
  </si>
  <si>
    <t>Experts</t>
  </si>
  <si>
    <t>Envirenment Karangwa</t>
  </si>
  <si>
    <t>RAG739C</t>
  </si>
  <si>
    <t>COO</t>
  </si>
  <si>
    <t>SHEC Gerrit</t>
  </si>
  <si>
    <t>Mining Sanzari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</si>
</sst>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MMC OFFICE"/>
    </font>
    <font>
      <b/>
      <sz val="11"/>
      <color theme="1"/>
      <name val="MMC OFFICE"/>
    </font>
    <font>
      <b/>
      <sz val="11"/>
      <name val="MMC OFFICE"/>
    </font>
    <font>
      <sz val="11"/>
      <name val="MMC OFFICE"/>
    </font>
    <font>
      <b/>
      <sz val="11"/>
      <color rgb="FFFF0000"/>
      <name val="MMC OFFICE"/>
    </font>
    <font>
      <b/>
      <sz val="11"/>
      <color rgb="FFEE0000"/>
      <name val="MMC OFFI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41" fontId="5" fillId="0" borderId="5" xfId="1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0" fontId="4" fillId="0" borderId="4" xfId="0" applyFont="1" applyBorder="1"/>
    <xf numFmtId="41" fontId="5" fillId="0" borderId="6" xfId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41" fontId="5" fillId="0" borderId="6" xfId="1" applyFont="1" applyFill="1" applyBorder="1" applyAlignment="1">
      <alignment horizontal="center" vertical="center"/>
    </xf>
    <xf numFmtId="41" fontId="6" fillId="0" borderId="5" xfId="1" applyFont="1" applyFill="1" applyBorder="1" applyAlignment="1">
      <alignment horizontal="center" vertical="center"/>
    </xf>
    <xf numFmtId="0" fontId="3" fillId="2" borderId="4" xfId="0" applyFont="1" applyFill="1" applyBorder="1"/>
    <xf numFmtId="41" fontId="6" fillId="2" borderId="4" xfId="1" applyFont="1" applyFill="1" applyBorder="1" applyAlignment="1">
      <alignment vertical="center"/>
    </xf>
    <xf numFmtId="49" fontId="3" fillId="0" borderId="4" xfId="0" applyNumberFormat="1" applyFont="1" applyBorder="1" applyAlignment="1">
      <alignment horizontal="right"/>
    </xf>
    <xf numFmtId="41" fontId="6" fillId="0" borderId="4" xfId="1" applyFont="1" applyFill="1" applyBorder="1" applyAlignment="1">
      <alignment vertical="center"/>
    </xf>
    <xf numFmtId="41" fontId="6" fillId="2" borderId="6" xfId="1" applyFont="1" applyFill="1" applyBorder="1" applyAlignment="1">
      <alignment vertical="center"/>
    </xf>
    <xf numFmtId="41" fontId="6" fillId="2" borderId="5" xfId="1" applyFont="1" applyFill="1" applyBorder="1" applyAlignment="1">
      <alignment horizontal="center" vertical="center"/>
    </xf>
    <xf numFmtId="0" fontId="7" fillId="2" borderId="4" xfId="0" applyFont="1" applyFill="1" applyBorder="1"/>
    <xf numFmtId="0" fontId="8" fillId="0" borderId="4" xfId="0" applyFont="1" applyBorder="1"/>
    <xf numFmtId="0" fontId="8" fillId="2" borderId="4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41" fontId="6" fillId="0" borderId="6" xfId="1" applyFont="1" applyFill="1" applyBorder="1" applyAlignment="1">
      <alignment vertical="center"/>
    </xf>
    <xf numFmtId="0" fontId="4" fillId="0" borderId="4" xfId="0" applyFont="1" applyBorder="1" applyAlignment="1">
      <alignment horizontal="left" wrapText="1"/>
    </xf>
    <xf numFmtId="0" fontId="7" fillId="0" borderId="4" xfId="0" applyFont="1" applyBorder="1" applyAlignment="1">
      <alignment vertical="center"/>
    </xf>
    <xf numFmtId="0" fontId="3" fillId="0" borderId="8" xfId="0" applyFont="1" applyBorder="1"/>
    <xf numFmtId="41" fontId="6" fillId="0" borderId="8" xfId="1" applyFont="1" applyFill="1" applyBorder="1" applyAlignment="1">
      <alignment vertical="center"/>
    </xf>
    <xf numFmtId="41" fontId="6" fillId="0" borderId="9" xfId="1" applyFont="1" applyFill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10" xfId="0" applyFont="1" applyBorder="1"/>
    <xf numFmtId="0" fontId="4" fillId="0" borderId="11" xfId="0" applyFont="1" applyBorder="1"/>
    <xf numFmtId="41" fontId="4" fillId="0" borderId="12" xfId="0" applyNumberFormat="1" applyFont="1" applyBorder="1"/>
    <xf numFmtId="41" fontId="4" fillId="0" borderId="0" xfId="0" applyNumberFormat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D17C2-CE91-417A-9797-EEC922F47315}">
  <dimension ref="A6:J32"/>
  <sheetViews>
    <sheetView tabSelected="1" topLeftCell="A6" workbookViewId="0">
      <selection activeCell="C30" sqref="C30"/>
    </sheetView>
  </sheetViews>
  <sheetFormatPr defaultRowHeight="14.4"/>
  <cols>
    <col min="1" max="1" width="9.21875" customWidth="1"/>
    <col min="2" max="2" width="87.109375" customWidth="1"/>
    <col min="3" max="3" width="22.5546875" customWidth="1"/>
    <col min="4" max="4" width="48.6640625" customWidth="1"/>
    <col min="7" max="7" width="14.77734375" customWidth="1"/>
    <col min="8" max="8" width="13.77734375" customWidth="1"/>
    <col min="9" max="9" width="13" customWidth="1"/>
    <col min="10" max="10" width="17.88671875" customWidth="1"/>
  </cols>
  <sheetData>
    <row r="6" spans="1:10" ht="15" thickBot="1">
      <c r="A6" s="1"/>
      <c r="B6" s="1"/>
      <c r="C6" s="1"/>
      <c r="D6" s="1"/>
      <c r="E6" s="2"/>
      <c r="F6" s="1"/>
      <c r="G6" s="1"/>
      <c r="H6" s="1"/>
      <c r="I6" s="1"/>
      <c r="J6" s="1"/>
    </row>
    <row r="7" spans="1:10">
      <c r="A7" s="3"/>
      <c r="B7" s="4" t="s">
        <v>0</v>
      </c>
      <c r="C7" s="4"/>
      <c r="D7" s="4"/>
      <c r="E7" s="5"/>
      <c r="F7" s="5"/>
      <c r="G7" s="5"/>
      <c r="H7" s="5"/>
      <c r="I7" s="6"/>
      <c r="J7" s="7"/>
    </row>
    <row r="8" spans="1:10">
      <c r="A8" s="8" t="s">
        <v>1</v>
      </c>
      <c r="B8" s="9" t="s">
        <v>2</v>
      </c>
      <c r="C8" s="9" t="s">
        <v>3</v>
      </c>
      <c r="D8" s="10" t="s">
        <v>4</v>
      </c>
      <c r="E8" s="11" t="s">
        <v>5</v>
      </c>
      <c r="F8" s="12"/>
      <c r="G8" s="9" t="s">
        <v>6</v>
      </c>
      <c r="H8" s="9" t="s">
        <v>7</v>
      </c>
      <c r="I8" s="13" t="s">
        <v>8</v>
      </c>
      <c r="J8" s="10" t="s">
        <v>9</v>
      </c>
    </row>
    <row r="9" spans="1:10">
      <c r="A9" s="14">
        <v>1</v>
      </c>
      <c r="B9" s="15" t="s">
        <v>10</v>
      </c>
      <c r="C9" s="15" t="s">
        <v>49</v>
      </c>
      <c r="D9" s="16" t="s">
        <v>12</v>
      </c>
      <c r="E9" s="17" t="s">
        <v>13</v>
      </c>
      <c r="F9" s="18">
        <v>1</v>
      </c>
      <c r="G9" s="18">
        <f>897000*F9*1.125</f>
        <v>1009125</v>
      </c>
      <c r="H9" s="18">
        <f>+G9*0.18</f>
        <v>181642.5</v>
      </c>
      <c r="I9" s="19">
        <f>+G9+H9</f>
        <v>1190767.5</v>
      </c>
      <c r="J9" s="7"/>
    </row>
    <row r="10" spans="1:10">
      <c r="A10" s="20">
        <v>2</v>
      </c>
      <c r="B10" s="15" t="s">
        <v>14</v>
      </c>
      <c r="C10" s="15" t="s">
        <v>45</v>
      </c>
      <c r="D10" s="16" t="s">
        <v>16</v>
      </c>
      <c r="E10" s="17" t="s">
        <v>13</v>
      </c>
      <c r="F10" s="16">
        <v>1</v>
      </c>
      <c r="G10" s="18">
        <f t="shared" ref="G10:G30" si="0">897000*F10*1.125</f>
        <v>1009125</v>
      </c>
      <c r="H10" s="16">
        <f>+G10*0.18</f>
        <v>181642.5</v>
      </c>
      <c r="I10" s="19">
        <f>+G10+H10</f>
        <v>1190767.5</v>
      </c>
      <c r="J10" s="7"/>
    </row>
    <row r="11" spans="1:10">
      <c r="A11" s="20">
        <v>3</v>
      </c>
      <c r="B11" s="21" t="s">
        <v>17</v>
      </c>
      <c r="C11" s="15" t="s">
        <v>48</v>
      </c>
      <c r="D11" s="16" t="s">
        <v>16</v>
      </c>
      <c r="E11" s="17" t="s">
        <v>13</v>
      </c>
      <c r="F11" s="16">
        <v>1</v>
      </c>
      <c r="G11" s="18">
        <f t="shared" si="0"/>
        <v>1009125</v>
      </c>
      <c r="H11" s="16">
        <f>+G11*0.18</f>
        <v>181642.5</v>
      </c>
      <c r="I11" s="19">
        <f>+G11+H11</f>
        <v>1190767.5</v>
      </c>
      <c r="J11" s="7"/>
    </row>
    <row r="12" spans="1:10">
      <c r="A12" s="14">
        <v>4</v>
      </c>
      <c r="B12" s="15" t="s">
        <v>19</v>
      </c>
      <c r="C12" s="15" t="s">
        <v>18</v>
      </c>
      <c r="D12" s="16" t="s">
        <v>12</v>
      </c>
      <c r="E12" s="17" t="s">
        <v>13</v>
      </c>
      <c r="F12" s="18">
        <v>1</v>
      </c>
      <c r="G12" s="18">
        <f t="shared" si="0"/>
        <v>1009125</v>
      </c>
      <c r="H12" s="18">
        <f>+G12*0.18</f>
        <v>181642.5</v>
      </c>
      <c r="I12" s="19">
        <f>+G12+H12</f>
        <v>1190767.5</v>
      </c>
      <c r="J12" s="22"/>
    </row>
    <row r="13" spans="1:10">
      <c r="A13" s="14">
        <v>5</v>
      </c>
      <c r="B13" s="15" t="s">
        <v>20</v>
      </c>
      <c r="C13" s="15" t="s">
        <v>11</v>
      </c>
      <c r="D13" s="16" t="s">
        <v>12</v>
      </c>
      <c r="E13" s="17" t="s">
        <v>13</v>
      </c>
      <c r="F13" s="18">
        <v>1</v>
      </c>
      <c r="G13" s="18">
        <f t="shared" si="0"/>
        <v>1009125</v>
      </c>
      <c r="H13" s="18">
        <f t="shared" ref="H13:H29" si="1">+G13*0.18</f>
        <v>181642.5</v>
      </c>
      <c r="I13" s="19">
        <f t="shared" ref="I13:I29" si="2">+G13+H13</f>
        <v>1190767.5</v>
      </c>
      <c r="J13" s="10"/>
    </row>
    <row r="14" spans="1:10">
      <c r="A14" s="14">
        <v>6</v>
      </c>
      <c r="B14" s="15" t="s">
        <v>21</v>
      </c>
      <c r="C14" s="15" t="s">
        <v>18</v>
      </c>
      <c r="D14" s="16" t="s">
        <v>12</v>
      </c>
      <c r="E14" s="17" t="s">
        <v>13</v>
      </c>
      <c r="F14" s="18">
        <v>1</v>
      </c>
      <c r="G14" s="18">
        <f t="shared" si="0"/>
        <v>1009125</v>
      </c>
      <c r="H14" s="18">
        <f t="shared" si="1"/>
        <v>181642.5</v>
      </c>
      <c r="I14" s="19">
        <f t="shared" si="2"/>
        <v>1190767.5</v>
      </c>
      <c r="J14" s="10"/>
    </row>
    <row r="15" spans="1:10">
      <c r="A15" s="14">
        <v>7</v>
      </c>
      <c r="B15" s="21" t="s">
        <v>22</v>
      </c>
      <c r="C15" s="15" t="s">
        <v>24</v>
      </c>
      <c r="D15" s="16" t="s">
        <v>12</v>
      </c>
      <c r="E15" s="17" t="s">
        <v>13</v>
      </c>
      <c r="F15" s="18">
        <v>1</v>
      </c>
      <c r="G15" s="18">
        <f t="shared" si="0"/>
        <v>1009125</v>
      </c>
      <c r="H15" s="18">
        <f t="shared" si="1"/>
        <v>181642.5</v>
      </c>
      <c r="I15" s="19">
        <f t="shared" si="2"/>
        <v>1190767.5</v>
      </c>
      <c r="J15" s="10"/>
    </row>
    <row r="16" spans="1:10">
      <c r="A16" s="14">
        <v>8</v>
      </c>
      <c r="B16" s="15" t="s">
        <v>23</v>
      </c>
      <c r="C16" s="15" t="s">
        <v>47</v>
      </c>
      <c r="D16" s="16" t="s">
        <v>12</v>
      </c>
      <c r="E16" s="17" t="s">
        <v>13</v>
      </c>
      <c r="F16" s="18">
        <v>1</v>
      </c>
      <c r="G16" s="18">
        <f t="shared" si="0"/>
        <v>1009125</v>
      </c>
      <c r="H16" s="18">
        <f t="shared" si="1"/>
        <v>181642.5</v>
      </c>
      <c r="I16" s="19">
        <f t="shared" si="2"/>
        <v>1190767.5</v>
      </c>
      <c r="J16" s="23"/>
    </row>
    <row r="17" spans="1:10">
      <c r="A17" s="14">
        <v>9</v>
      </c>
      <c r="B17" s="21" t="s">
        <v>25</v>
      </c>
      <c r="C17" s="15" t="s">
        <v>26</v>
      </c>
      <c r="D17" s="16" t="s">
        <v>12</v>
      </c>
      <c r="E17" s="17" t="s">
        <v>13</v>
      </c>
      <c r="F17" s="18">
        <v>1</v>
      </c>
      <c r="G17" s="18">
        <f t="shared" si="0"/>
        <v>1009125</v>
      </c>
      <c r="H17" s="18">
        <f t="shared" si="1"/>
        <v>181642.5</v>
      </c>
      <c r="I17" s="19">
        <f>+G17+H17</f>
        <v>1190767.5</v>
      </c>
      <c r="J17" s="10"/>
    </row>
    <row r="18" spans="1:10">
      <c r="A18" s="14">
        <v>10</v>
      </c>
      <c r="B18" s="15" t="s">
        <v>27</v>
      </c>
      <c r="C18" s="15" t="s">
        <v>46</v>
      </c>
      <c r="D18" s="16" t="s">
        <v>12</v>
      </c>
      <c r="E18" s="17" t="s">
        <v>13</v>
      </c>
      <c r="F18" s="18">
        <v>1</v>
      </c>
      <c r="G18" s="18">
        <f t="shared" si="0"/>
        <v>1009125</v>
      </c>
      <c r="H18" s="18">
        <f t="shared" si="1"/>
        <v>181642.5</v>
      </c>
      <c r="I18" s="19">
        <f t="shared" si="2"/>
        <v>1190767.5</v>
      </c>
      <c r="J18" s="10"/>
    </row>
    <row r="19" spans="1:10">
      <c r="A19" s="14">
        <v>11</v>
      </c>
      <c r="B19" s="15" t="s">
        <v>28</v>
      </c>
      <c r="C19" s="15" t="s">
        <v>29</v>
      </c>
      <c r="D19" s="16" t="s">
        <v>30</v>
      </c>
      <c r="E19" s="17" t="s">
        <v>13</v>
      </c>
      <c r="F19" s="18">
        <v>1</v>
      </c>
      <c r="G19" s="18">
        <f t="shared" si="0"/>
        <v>1009125</v>
      </c>
      <c r="H19" s="18">
        <f t="shared" si="1"/>
        <v>181642.5</v>
      </c>
      <c r="I19" s="19">
        <f t="shared" si="2"/>
        <v>1190767.5</v>
      </c>
      <c r="J19" s="10"/>
    </row>
    <row r="20" spans="1:10">
      <c r="A20" s="14">
        <v>12</v>
      </c>
      <c r="B20" s="21" t="s">
        <v>31</v>
      </c>
      <c r="C20" s="15" t="s">
        <v>29</v>
      </c>
      <c r="D20" s="16" t="s">
        <v>30</v>
      </c>
      <c r="E20" s="17" t="s">
        <v>13</v>
      </c>
      <c r="F20" s="18">
        <v>1</v>
      </c>
      <c r="G20" s="18">
        <f t="shared" si="0"/>
        <v>1009125</v>
      </c>
      <c r="H20" s="18">
        <f t="shared" si="1"/>
        <v>181642.5</v>
      </c>
      <c r="I20" s="19">
        <f t="shared" si="2"/>
        <v>1190767.5</v>
      </c>
      <c r="J20" s="10"/>
    </row>
    <row r="21" spans="1:10">
      <c r="A21" s="14">
        <v>13</v>
      </c>
      <c r="B21" s="15" t="s">
        <v>32</v>
      </c>
      <c r="C21" s="15" t="s">
        <v>33</v>
      </c>
      <c r="D21" s="16" t="s">
        <v>30</v>
      </c>
      <c r="E21" s="17" t="s">
        <v>13</v>
      </c>
      <c r="F21" s="18">
        <v>1</v>
      </c>
      <c r="G21" s="18">
        <f t="shared" si="0"/>
        <v>1009125</v>
      </c>
      <c r="H21" s="18">
        <f t="shared" si="1"/>
        <v>181642.5</v>
      </c>
      <c r="I21" s="19">
        <f t="shared" si="2"/>
        <v>1190767.5</v>
      </c>
      <c r="J21" s="10"/>
    </row>
    <row r="22" spans="1:10">
      <c r="A22" s="14">
        <v>14</v>
      </c>
      <c r="B22" s="15" t="s">
        <v>34</v>
      </c>
      <c r="C22" s="15" t="s">
        <v>15</v>
      </c>
      <c r="D22" s="16" t="s">
        <v>16</v>
      </c>
      <c r="E22" s="17" t="s">
        <v>13</v>
      </c>
      <c r="F22" s="18">
        <v>1</v>
      </c>
      <c r="G22" s="18">
        <f t="shared" si="0"/>
        <v>1009125</v>
      </c>
      <c r="H22" s="18">
        <f t="shared" si="1"/>
        <v>181642.5</v>
      </c>
      <c r="I22" s="19">
        <f t="shared" si="2"/>
        <v>1190767.5</v>
      </c>
      <c r="J22" s="10"/>
    </row>
    <row r="23" spans="1:10">
      <c r="A23" s="14">
        <v>15</v>
      </c>
      <c r="B23" s="15" t="s">
        <v>35</v>
      </c>
      <c r="C23" s="15" t="s">
        <v>50</v>
      </c>
      <c r="D23" s="16" t="s">
        <v>16</v>
      </c>
      <c r="E23" s="17" t="s">
        <v>13</v>
      </c>
      <c r="F23" s="18">
        <v>1</v>
      </c>
      <c r="G23" s="18">
        <f t="shared" si="0"/>
        <v>1009125</v>
      </c>
      <c r="H23" s="18">
        <f t="shared" si="1"/>
        <v>181642.5</v>
      </c>
      <c r="I23" s="19">
        <f t="shared" si="2"/>
        <v>1190767.5</v>
      </c>
      <c r="J23" s="10"/>
    </row>
    <row r="24" spans="1:10">
      <c r="A24" s="14">
        <v>16</v>
      </c>
      <c r="B24" s="15" t="s">
        <v>36</v>
      </c>
      <c r="C24" s="15" t="s">
        <v>51</v>
      </c>
      <c r="D24" s="16" t="s">
        <v>16</v>
      </c>
      <c r="E24" s="17" t="s">
        <v>13</v>
      </c>
      <c r="F24" s="18">
        <v>1</v>
      </c>
      <c r="G24" s="18">
        <v>1468612</v>
      </c>
      <c r="H24" s="18">
        <f t="shared" si="1"/>
        <v>264350.15999999997</v>
      </c>
      <c r="I24" s="19">
        <f t="shared" si="2"/>
        <v>1732962.16</v>
      </c>
      <c r="J24" s="10"/>
    </row>
    <row r="25" spans="1:10">
      <c r="A25" s="14">
        <v>17</v>
      </c>
      <c r="B25" s="15" t="s">
        <v>37</v>
      </c>
      <c r="C25" s="15" t="s">
        <v>52</v>
      </c>
      <c r="D25" s="16" t="s">
        <v>16</v>
      </c>
      <c r="E25" s="17" t="s">
        <v>13</v>
      </c>
      <c r="F25" s="18">
        <v>1</v>
      </c>
      <c r="G25" s="18">
        <f t="shared" si="0"/>
        <v>1009125</v>
      </c>
      <c r="H25" s="18">
        <f t="shared" si="1"/>
        <v>181642.5</v>
      </c>
      <c r="I25" s="19">
        <f t="shared" si="2"/>
        <v>1190767.5</v>
      </c>
      <c r="J25" s="10"/>
    </row>
    <row r="26" spans="1:10">
      <c r="A26" s="14">
        <v>18</v>
      </c>
      <c r="B26" s="15" t="s">
        <v>53</v>
      </c>
      <c r="C26" s="15" t="s">
        <v>39</v>
      </c>
      <c r="D26" s="16" t="s">
        <v>16</v>
      </c>
      <c r="E26" s="17" t="s">
        <v>13</v>
      </c>
      <c r="F26" s="18">
        <v>1</v>
      </c>
      <c r="G26" s="18">
        <f t="shared" si="0"/>
        <v>1009125</v>
      </c>
      <c r="H26" s="18">
        <f t="shared" si="1"/>
        <v>181642.5</v>
      </c>
      <c r="I26" s="19">
        <f t="shared" si="2"/>
        <v>1190767.5</v>
      </c>
      <c r="J26" s="10"/>
    </row>
    <row r="27" spans="1:10">
      <c r="A27" s="20">
        <v>19</v>
      </c>
      <c r="B27" s="15" t="s">
        <v>38</v>
      </c>
      <c r="C27" s="15" t="s">
        <v>54</v>
      </c>
      <c r="D27" s="16" t="s">
        <v>16</v>
      </c>
      <c r="E27" s="17" t="s">
        <v>13</v>
      </c>
      <c r="F27" s="16">
        <v>1</v>
      </c>
      <c r="G27" s="18">
        <f t="shared" si="0"/>
        <v>1009125</v>
      </c>
      <c r="H27" s="16">
        <f>+G27*0.18</f>
        <v>181642.5</v>
      </c>
      <c r="I27" s="19">
        <f>+G27+H27</f>
        <v>1190767.5</v>
      </c>
      <c r="J27" s="24"/>
    </row>
    <row r="28" spans="1:10">
      <c r="A28" s="20">
        <v>20</v>
      </c>
      <c r="B28" s="15" t="s">
        <v>40</v>
      </c>
      <c r="C28" s="15" t="s">
        <v>55</v>
      </c>
      <c r="D28" s="16" t="s">
        <v>16</v>
      </c>
      <c r="E28" s="17" t="s">
        <v>13</v>
      </c>
      <c r="F28" s="15">
        <v>1</v>
      </c>
      <c r="G28" s="18">
        <f t="shared" si="0"/>
        <v>1009125</v>
      </c>
      <c r="H28" s="16">
        <f>+G28*0.18</f>
        <v>181642.5</v>
      </c>
      <c r="I28" s="19">
        <f>+G28+H28</f>
        <v>1190767.5</v>
      </c>
      <c r="J28" s="25"/>
    </row>
    <row r="29" spans="1:10">
      <c r="A29" s="14">
        <v>21</v>
      </c>
      <c r="B29" s="7" t="s">
        <v>41</v>
      </c>
      <c r="C29" s="7" t="s">
        <v>42</v>
      </c>
      <c r="D29" s="18" t="s">
        <v>43</v>
      </c>
      <c r="E29" s="17" t="s">
        <v>13</v>
      </c>
      <c r="F29" s="7">
        <v>1</v>
      </c>
      <c r="G29" s="18">
        <f t="shared" si="0"/>
        <v>1009125</v>
      </c>
      <c r="H29" s="18">
        <f t="shared" si="1"/>
        <v>181642.5</v>
      </c>
      <c r="I29" s="26">
        <f t="shared" si="2"/>
        <v>1190767.5</v>
      </c>
      <c r="J29" s="27"/>
    </row>
    <row r="30" spans="1:10">
      <c r="A30" s="14">
        <v>22</v>
      </c>
      <c r="B30" s="28" t="s">
        <v>44</v>
      </c>
      <c r="C30" s="7" t="s">
        <v>56</v>
      </c>
      <c r="D30" s="18" t="s">
        <v>12</v>
      </c>
      <c r="E30" s="17" t="s">
        <v>13</v>
      </c>
      <c r="F30" s="29">
        <v>1</v>
      </c>
      <c r="G30" s="18">
        <f t="shared" si="0"/>
        <v>1009125</v>
      </c>
      <c r="H30" s="30">
        <f>+G30*0.18</f>
        <v>181642.5</v>
      </c>
      <c r="I30" s="31">
        <f>+G30+H30</f>
        <v>1190767.5</v>
      </c>
      <c r="J30" s="32"/>
    </row>
    <row r="31" spans="1:10" ht="15" thickBot="1">
      <c r="A31" s="33"/>
      <c r="B31" s="34"/>
      <c r="C31" s="15"/>
      <c r="D31" s="34"/>
      <c r="E31" s="34"/>
      <c r="F31" s="34"/>
      <c r="G31" s="35">
        <f>SUM(G9:G30)</f>
        <v>22660237</v>
      </c>
      <c r="H31" s="35">
        <f>SUM(H9:H30)</f>
        <v>4078842.66</v>
      </c>
      <c r="I31" s="35">
        <f>SUM(I9:I30)</f>
        <v>26739079.66</v>
      </c>
      <c r="J31" s="7"/>
    </row>
    <row r="32" spans="1:10">
      <c r="A32" s="2"/>
      <c r="B32" s="2"/>
      <c r="C32" s="2"/>
      <c r="D32" s="2"/>
      <c r="E32" s="2"/>
      <c r="F32" s="2"/>
      <c r="G32" s="36"/>
      <c r="H32" s="36"/>
      <c r="I32" s="36"/>
      <c r="J32" s="7"/>
    </row>
  </sheetData>
  <mergeCells count="1">
    <mergeCell ref="E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Peter Kayonga</dc:creator>
  <cp:lastModifiedBy>Simon Peter Kayonga</cp:lastModifiedBy>
  <dcterms:created xsi:type="dcterms:W3CDTF">2026-04-23T08:48:32Z</dcterms:created>
  <dcterms:modified xsi:type="dcterms:W3CDTF">2026-04-23T08:56:15Z</dcterms:modified>
</cp:coreProperties>
</file>