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 VICTUS\Documents\003. Diamond Drilling\"/>
    </mc:Choice>
  </mc:AlternateContent>
  <xr:revisionPtr revIDLastSave="0" documentId="13_ncr:1_{E6698458-E0BE-4552-84DF-B89BCCECAC35}" xr6:coauthVersionLast="47" xr6:coauthVersionMax="47" xr10:uidLastSave="{00000000-0000-0000-0000-000000000000}"/>
  <bookViews>
    <workbookView xWindow="-48" yWindow="0" windowWidth="9624" windowHeight="12336" xr2:uid="{ED48E386-E315-48F3-B0B3-E14E152DF8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5" i="1"/>
  <c r="G6" i="1"/>
  <c r="G4" i="1"/>
  <c r="G18" i="1"/>
  <c r="G15" i="1"/>
  <c r="G16" i="1"/>
  <c r="G3" i="1"/>
  <c r="G26" i="1" l="1"/>
  <c r="G32" i="1" s="1"/>
  <c r="G9" i="1"/>
  <c r="G10" i="1" s="1"/>
  <c r="G12" i="1" s="1"/>
  <c r="G35" i="1" l="1"/>
  <c r="G31" i="1"/>
</calcChain>
</file>

<file path=xl/sharedStrings.xml><?xml version="1.0" encoding="utf-8"?>
<sst xmlns="http://schemas.openxmlformats.org/spreadsheetml/2006/main" count="36" uniqueCount="33">
  <si>
    <t>Rig Mobilization</t>
  </si>
  <si>
    <t>Rig Demobilization</t>
  </si>
  <si>
    <t xml:space="preserve">Sample Assays </t>
  </si>
  <si>
    <t xml:space="preserve">Engineering and Site Work </t>
  </si>
  <si>
    <t xml:space="preserve">Rate </t>
  </si>
  <si>
    <t>Drilling  rate estimates</t>
  </si>
  <si>
    <t>1400m</t>
  </si>
  <si>
    <t>1 time</t>
  </si>
  <si>
    <t>Fuel</t>
  </si>
  <si>
    <t>156 Shifts @200 liters</t>
  </si>
  <si>
    <t>Bit</t>
  </si>
  <si>
    <t>Downhole Survey</t>
  </si>
  <si>
    <t>Eq to Orient A core HQ and NQ</t>
  </si>
  <si>
    <t xml:space="preserve">Rental Eq to Rwanda </t>
  </si>
  <si>
    <t>Water</t>
  </si>
  <si>
    <t>156 Shifts @20,000 liters</t>
  </si>
  <si>
    <t>Total Estimate</t>
  </si>
  <si>
    <t xml:space="preserve">Adding 25% contigency to the Drilling </t>
  </si>
  <si>
    <t xml:space="preserve">Sum </t>
  </si>
  <si>
    <t>Subtotal</t>
  </si>
  <si>
    <t>Need discussion with GM / Do we include or cut it out ???</t>
  </si>
  <si>
    <t xml:space="preserve">Item </t>
  </si>
  <si>
    <t>Look up</t>
  </si>
  <si>
    <t>Geotech Samples</t>
  </si>
  <si>
    <t>2 sets of samples</t>
  </si>
  <si>
    <t xml:space="preserve">Core Trays, and other conusmables </t>
  </si>
  <si>
    <t>Downtime</t>
  </si>
  <si>
    <t>Tax fees of the Project</t>
  </si>
  <si>
    <t>Water tank</t>
  </si>
  <si>
    <t>4 tanks of 10m3</t>
  </si>
  <si>
    <t>staffing, Meals and Accomodation</t>
  </si>
  <si>
    <t>Grand Total</t>
  </si>
  <si>
    <t>QA/QC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</si>
</sst>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"/>
      <family val="2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8" fillId="0" borderId="1" xfId="0" applyFont="1" applyBorder="1"/>
    <xf numFmtId="43" fontId="8" fillId="0" borderId="1" xfId="0" applyNumberFormat="1" applyFont="1" applyBorder="1"/>
    <xf numFmtId="0" fontId="4" fillId="0" borderId="1" xfId="0" applyFont="1" applyBorder="1"/>
    <xf numFmtId="43" fontId="0" fillId="2" borderId="1" xfId="1" applyFont="1" applyFill="1" applyBorder="1"/>
    <xf numFmtId="0" fontId="6" fillId="0" borderId="1" xfId="0" applyFont="1" applyBorder="1" applyAlignment="1">
      <alignment horizontal="left" wrapText="1"/>
    </xf>
    <xf numFmtId="43" fontId="2" fillId="0" borderId="1" xfId="0" applyNumberFormat="1" applyFont="1" applyBorder="1"/>
    <xf numFmtId="43" fontId="7" fillId="0" borderId="1" xfId="0" applyNumberFormat="1" applyFont="1" applyBorder="1"/>
    <xf numFmtId="0" fontId="0" fillId="3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3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B616-BF47-43A1-BBD5-AAA7309A6B12}">
  <dimension ref="C2:H35"/>
  <sheetViews>
    <sheetView tabSelected="1" topLeftCell="E25" zoomScale="140" zoomScaleNormal="140" workbookViewId="0">
      <selection activeCell="G20" sqref="G20"/>
    </sheetView>
  </sheetViews>
  <sheetFormatPr defaultRowHeight="14.4" x14ac:dyDescent="0.3"/>
  <cols>
    <col min="1" max="1" width="1.33203125" customWidth="1"/>
    <col min="2" max="2" width="1.6640625" customWidth="1"/>
    <col min="3" max="3" width="27" customWidth="1"/>
    <col min="4" max="4" width="5.21875" customWidth="1"/>
    <col min="5" max="5" width="13.6640625" customWidth="1"/>
    <col min="6" max="6" width="11.44140625" bestFit="1" customWidth="1"/>
    <col min="7" max="7" width="21.33203125" customWidth="1"/>
  </cols>
  <sheetData>
    <row r="2" spans="3:7" x14ac:dyDescent="0.3">
      <c r="C2" s="13" t="s">
        <v>21</v>
      </c>
      <c r="D2" s="13"/>
      <c r="E2" s="13" t="s">
        <v>22</v>
      </c>
      <c r="F2" s="13" t="s">
        <v>4</v>
      </c>
      <c r="G2" s="13"/>
    </row>
    <row r="3" spans="3:7" x14ac:dyDescent="0.3">
      <c r="C3" s="3" t="s">
        <v>5</v>
      </c>
      <c r="D3" s="3"/>
      <c r="E3" s="3" t="s">
        <v>6</v>
      </c>
      <c r="F3" s="4">
        <v>200920</v>
      </c>
      <c r="G3" s="5">
        <f>F3</f>
        <v>200920</v>
      </c>
    </row>
    <row r="4" spans="3:7" x14ac:dyDescent="0.3">
      <c r="C4" s="3" t="s">
        <v>10</v>
      </c>
      <c r="D4" s="3"/>
      <c r="E4" s="3">
        <v>50</v>
      </c>
      <c r="F4" s="4">
        <v>8</v>
      </c>
      <c r="G4" s="5">
        <f>F4*E4</f>
        <v>400</v>
      </c>
    </row>
    <row r="5" spans="3:7" x14ac:dyDescent="0.3">
      <c r="C5" s="3" t="s">
        <v>11</v>
      </c>
      <c r="D5" s="3"/>
      <c r="E5" s="3">
        <v>3</v>
      </c>
      <c r="F5" s="4">
        <v>10000</v>
      </c>
      <c r="G5" s="5">
        <f t="shared" ref="G5:G6" si="0">F5*E5</f>
        <v>30000</v>
      </c>
    </row>
    <row r="6" spans="3:7" x14ac:dyDescent="0.3">
      <c r="C6" s="3" t="s">
        <v>12</v>
      </c>
      <c r="D6" s="3"/>
      <c r="E6" s="3">
        <v>3</v>
      </c>
      <c r="F6" s="4">
        <v>5075</v>
      </c>
      <c r="G6" s="5">
        <f t="shared" si="0"/>
        <v>15225</v>
      </c>
    </row>
    <row r="7" spans="3:7" x14ac:dyDescent="0.3">
      <c r="C7" s="3" t="s">
        <v>26</v>
      </c>
      <c r="D7" s="3"/>
      <c r="E7" s="3"/>
      <c r="F7" s="4"/>
      <c r="G7" s="5"/>
    </row>
    <row r="8" spans="3:7" x14ac:dyDescent="0.3">
      <c r="C8" s="3"/>
      <c r="D8" s="3"/>
      <c r="E8" s="3"/>
      <c r="F8" s="4"/>
      <c r="G8" s="5"/>
    </row>
    <row r="9" spans="3:7" x14ac:dyDescent="0.3">
      <c r="C9" s="3" t="s">
        <v>13</v>
      </c>
      <c r="D9" s="3"/>
      <c r="E9" s="3"/>
      <c r="F9" s="4"/>
      <c r="G9" s="5">
        <f>(G6+G5)*0.15</f>
        <v>6783.75</v>
      </c>
    </row>
    <row r="10" spans="3:7" x14ac:dyDescent="0.3">
      <c r="C10" s="3" t="s">
        <v>18</v>
      </c>
      <c r="D10" s="3"/>
      <c r="E10" s="3"/>
      <c r="F10" s="3"/>
      <c r="G10" s="5">
        <f>SUM(G3:G9)</f>
        <v>253328.75</v>
      </c>
    </row>
    <row r="11" spans="3:7" x14ac:dyDescent="0.3">
      <c r="C11" s="23"/>
      <c r="D11" s="24"/>
      <c r="E11" s="24"/>
      <c r="F11" s="24"/>
      <c r="G11" s="25"/>
    </row>
    <row r="12" spans="3:7" ht="15.6" x14ac:dyDescent="0.3">
      <c r="C12" s="6" t="s">
        <v>17</v>
      </c>
      <c r="D12" s="6"/>
      <c r="E12" s="6"/>
      <c r="F12" s="6">
        <v>1.25</v>
      </c>
      <c r="G12" s="7">
        <f>G10*F12</f>
        <v>316660.9375</v>
      </c>
    </row>
    <row r="13" spans="3:7" x14ac:dyDescent="0.3">
      <c r="C13" s="14"/>
      <c r="D13" s="15"/>
      <c r="E13" s="15"/>
      <c r="F13" s="15"/>
      <c r="G13" s="16"/>
    </row>
    <row r="14" spans="3:7" x14ac:dyDescent="0.3">
      <c r="C14" s="17"/>
      <c r="D14" s="18"/>
      <c r="E14" s="18"/>
      <c r="F14" s="18"/>
      <c r="G14" s="19"/>
    </row>
    <row r="15" spans="3:7" ht="15.6" x14ac:dyDescent="0.3">
      <c r="C15" s="8" t="s">
        <v>0</v>
      </c>
      <c r="D15" s="3"/>
      <c r="E15" s="3" t="s">
        <v>7</v>
      </c>
      <c r="F15" s="4">
        <v>10000</v>
      </c>
      <c r="G15" s="5">
        <f t="shared" ref="G15:G16" si="1">F15</f>
        <v>10000</v>
      </c>
    </row>
    <row r="16" spans="3:7" ht="15.6" x14ac:dyDescent="0.3">
      <c r="C16" s="8" t="s">
        <v>1</v>
      </c>
      <c r="D16" s="3"/>
      <c r="E16" s="3" t="s">
        <v>7</v>
      </c>
      <c r="F16" s="4">
        <v>10000</v>
      </c>
      <c r="G16" s="5">
        <f t="shared" si="1"/>
        <v>10000</v>
      </c>
    </row>
    <row r="17" spans="3:8" ht="15.6" x14ac:dyDescent="0.3">
      <c r="C17" s="8" t="s">
        <v>23</v>
      </c>
      <c r="D17" s="3"/>
      <c r="E17" s="3" t="s">
        <v>24</v>
      </c>
      <c r="F17" s="4"/>
      <c r="G17" s="5">
        <v>7018</v>
      </c>
    </row>
    <row r="18" spans="3:8" ht="15.6" x14ac:dyDescent="0.3">
      <c r="C18" s="8" t="s">
        <v>2</v>
      </c>
      <c r="D18" s="3"/>
      <c r="E18" s="3">
        <v>350</v>
      </c>
      <c r="F18" s="4">
        <v>60</v>
      </c>
      <c r="G18" s="5">
        <f>F18*E18</f>
        <v>21000</v>
      </c>
    </row>
    <row r="19" spans="3:8" ht="15.6" x14ac:dyDescent="0.3">
      <c r="C19" s="8" t="s">
        <v>32</v>
      </c>
      <c r="D19" s="3"/>
      <c r="E19" s="3"/>
      <c r="F19" s="4"/>
      <c r="G19" s="5">
        <f>(G18+G17)*0.1</f>
        <v>2801.8</v>
      </c>
    </row>
    <row r="20" spans="3:8" ht="15.6" x14ac:dyDescent="0.3">
      <c r="C20" s="8" t="s">
        <v>3</v>
      </c>
      <c r="D20" s="3"/>
      <c r="E20" s="3"/>
      <c r="F20" s="4"/>
      <c r="G20" s="9">
        <v>10000</v>
      </c>
      <c r="H20" s="2" t="s">
        <v>20</v>
      </c>
    </row>
    <row r="21" spans="3:8" ht="31.2" x14ac:dyDescent="0.3">
      <c r="C21" s="10" t="s">
        <v>30</v>
      </c>
      <c r="D21" s="3"/>
      <c r="E21" s="3"/>
      <c r="F21" s="4"/>
      <c r="G21" s="9">
        <v>7000</v>
      </c>
      <c r="H21" s="2" t="s">
        <v>20</v>
      </c>
    </row>
    <row r="22" spans="3:8" ht="15.6" x14ac:dyDescent="0.3">
      <c r="C22" s="10" t="s">
        <v>28</v>
      </c>
      <c r="D22" s="3"/>
      <c r="E22" s="3" t="s">
        <v>29</v>
      </c>
      <c r="F22" s="4"/>
      <c r="G22" s="9">
        <v>3500</v>
      </c>
      <c r="H22" s="2"/>
    </row>
    <row r="23" spans="3:8" ht="31.2" x14ac:dyDescent="0.3">
      <c r="C23" s="10" t="s">
        <v>25</v>
      </c>
      <c r="D23" s="3"/>
      <c r="E23" s="3"/>
      <c r="F23" s="4"/>
      <c r="G23" s="9">
        <v>10000</v>
      </c>
      <c r="H23" s="2"/>
    </row>
    <row r="24" spans="3:8" ht="17.399999999999999" x14ac:dyDescent="0.3">
      <c r="C24" s="10" t="s">
        <v>14</v>
      </c>
      <c r="D24" s="3"/>
      <c r="E24" s="3" t="s">
        <v>15</v>
      </c>
      <c r="F24" s="4">
        <v>1.67</v>
      </c>
      <c r="G24" s="9">
        <v>5200</v>
      </c>
      <c r="H24" s="1"/>
    </row>
    <row r="25" spans="3:8" ht="15.6" x14ac:dyDescent="0.3">
      <c r="C25" s="8" t="s">
        <v>8</v>
      </c>
      <c r="D25" s="3"/>
      <c r="E25" s="3" t="s">
        <v>9</v>
      </c>
      <c r="F25" s="4">
        <v>1.27</v>
      </c>
      <c r="G25" s="9">
        <v>40000</v>
      </c>
      <c r="H25" s="2" t="s">
        <v>20</v>
      </c>
    </row>
    <row r="26" spans="3:8" ht="15.6" x14ac:dyDescent="0.3">
      <c r="C26" s="6" t="s">
        <v>19</v>
      </c>
      <c r="D26" s="3"/>
      <c r="E26" s="3"/>
      <c r="F26" s="5"/>
      <c r="G26" s="11">
        <f>SUM(G15:G25)</f>
        <v>126519.8</v>
      </c>
    </row>
    <row r="27" spans="3:8" x14ac:dyDescent="0.3">
      <c r="C27" s="14"/>
      <c r="D27" s="15"/>
      <c r="E27" s="15"/>
      <c r="F27" s="15"/>
      <c r="G27" s="16"/>
    </row>
    <row r="28" spans="3:8" x14ac:dyDescent="0.3">
      <c r="C28" s="20"/>
      <c r="D28" s="21"/>
      <c r="E28" s="21"/>
      <c r="F28" s="21"/>
      <c r="G28" s="22"/>
    </row>
    <row r="29" spans="3:8" x14ac:dyDescent="0.3">
      <c r="C29" s="20"/>
      <c r="D29" s="21"/>
      <c r="E29" s="21"/>
      <c r="F29" s="21"/>
      <c r="G29" s="22"/>
    </row>
    <row r="30" spans="3:8" x14ac:dyDescent="0.3">
      <c r="C30" s="17"/>
      <c r="D30" s="18"/>
      <c r="E30" s="18"/>
      <c r="F30" s="18"/>
      <c r="G30" s="19"/>
    </row>
    <row r="31" spans="3:8" ht="23.4" x14ac:dyDescent="0.45">
      <c r="C31" s="3" t="s">
        <v>16</v>
      </c>
      <c r="D31" s="3"/>
      <c r="E31" s="3"/>
      <c r="F31" s="3"/>
      <c r="G31" s="12">
        <f>G26+G12</f>
        <v>443180.73749999999</v>
      </c>
    </row>
    <row r="32" spans="3:8" ht="23.4" x14ac:dyDescent="0.45">
      <c r="C32" t="s">
        <v>27</v>
      </c>
      <c r="G32" s="26">
        <f>G26*0.2</f>
        <v>25303.960000000003</v>
      </c>
    </row>
    <row r="35" spans="3:7" ht="23.4" x14ac:dyDescent="0.45">
      <c r="C35" t="s">
        <v>31</v>
      </c>
      <c r="G35" s="26">
        <f>G32+G26+G12</f>
        <v>468484.69750000001</v>
      </c>
    </row>
  </sheetData>
  <mergeCells count="3">
    <mergeCell ref="C13:G14"/>
    <mergeCell ref="C27:G30"/>
    <mergeCell ref="C11:G1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Dufitumukiza</dc:creator>
  <cp:lastModifiedBy>Thierry Dufitumukiza</cp:lastModifiedBy>
  <dcterms:created xsi:type="dcterms:W3CDTF">2026-03-18T17:48:11Z</dcterms:created>
  <dcterms:modified xsi:type="dcterms:W3CDTF">2026-03-19T07:44:13Z</dcterms:modified>
</cp:coreProperties>
</file>