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9355FC86-517D-483C-BE9E-B09206F13DCD}" xr6:coauthVersionLast="47" xr6:coauthVersionMax="47" xr10:uidLastSave="{00000000-0000-0000-0000-000000000000}"/>
  <bookViews>
    <workbookView xWindow="-108" yWindow="-108" windowWidth="23256" windowHeight="12576" xr2:uid="{875C9D47-075D-4385-8928-6F35D04B0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4" i="1"/>
  <c r="J24" i="1" s="1"/>
  <c r="H24" i="1"/>
  <c r="H23" i="1"/>
  <c r="H22" i="1"/>
  <c r="H21" i="1"/>
  <c r="I20" i="1"/>
  <c r="J20" i="1" s="1"/>
  <c r="H20" i="1"/>
  <c r="H19" i="1"/>
  <c r="H18" i="1"/>
  <c r="I17" i="1"/>
  <c r="J17" i="1" s="1"/>
  <c r="H16" i="1"/>
  <c r="I15" i="1"/>
  <c r="H15" i="1"/>
  <c r="J15" i="1" s="1"/>
  <c r="H14" i="1"/>
  <c r="I14" i="1" s="1"/>
  <c r="H13" i="1"/>
  <c r="I13" i="1" s="1"/>
  <c r="H12" i="1"/>
  <c r="I11" i="1"/>
  <c r="H11" i="1"/>
  <c r="J11" i="1" s="1"/>
  <c r="H10" i="1"/>
  <c r="I10" i="1" s="1"/>
  <c r="H9" i="1"/>
  <c r="J19" i="1" l="1"/>
  <c r="J21" i="1"/>
  <c r="J23" i="1"/>
  <c r="H26" i="1"/>
  <c r="J10" i="1"/>
  <c r="J14" i="1"/>
  <c r="I19" i="1"/>
  <c r="I23" i="1"/>
  <c r="J13" i="1"/>
  <c r="I21" i="1"/>
  <c r="I25" i="1"/>
  <c r="J25" i="1" s="1"/>
  <c r="I9" i="1"/>
  <c r="I16" i="1"/>
  <c r="J16" i="1" s="1"/>
  <c r="I18" i="1"/>
  <c r="J18" i="1" s="1"/>
  <c r="I22" i="1"/>
  <c r="J22" i="1" s="1"/>
  <c r="I12" i="1"/>
  <c r="J12" i="1" s="1"/>
  <c r="I26" i="1" l="1"/>
  <c r="J9" i="1"/>
  <c r="J26" i="1" s="1"/>
</calcChain>
</file>

<file path=xl/sharedStrings.xml><?xml version="1.0" encoding="utf-8"?>
<sst xmlns="http://schemas.openxmlformats.org/spreadsheetml/2006/main" count="78" uniqueCount="49">
  <si>
    <t>RUTONGO MINES LTD</t>
  </si>
  <si>
    <t>S/N</t>
  </si>
  <si>
    <t>PLATE NUMBER</t>
  </si>
  <si>
    <t>DEPARTMENT</t>
  </si>
  <si>
    <t>VEHICLE TYPE</t>
  </si>
  <si>
    <t>PERIOD</t>
  </si>
  <si>
    <t>AMOUNT RFW</t>
  </si>
  <si>
    <t>VAT</t>
  </si>
  <si>
    <t>TOTAL</t>
  </si>
  <si>
    <t>OBSERVATION</t>
  </si>
  <si>
    <t>RAG375E</t>
  </si>
  <si>
    <t>Gasambya/Elizeus</t>
  </si>
  <si>
    <t>MITSUBISHI PICK-UP DOUBLE CAB</t>
  </si>
  <si>
    <t>October-25</t>
  </si>
  <si>
    <t xml:space="preserve"> RAF569S</t>
  </si>
  <si>
    <t>Finance Benon</t>
  </si>
  <si>
    <t>MITSUBISHI PICK-UP DOUBLE CAB NEW MODEL</t>
  </si>
  <si>
    <t>RAF563S(REPLACED BY RAI066S)</t>
  </si>
  <si>
    <t>AP/Kamanzi</t>
  </si>
  <si>
    <t>RAG374E</t>
  </si>
  <si>
    <t>AP</t>
  </si>
  <si>
    <t>RAF460V</t>
  </si>
  <si>
    <t>Engineering/Regis</t>
  </si>
  <si>
    <t>RAF458V</t>
  </si>
  <si>
    <t>AP/Ntabana</t>
  </si>
  <si>
    <t>RAH036H(REPLACED BY RAE753G)</t>
  </si>
  <si>
    <t>Mining Jaco</t>
  </si>
  <si>
    <t>RAG190H</t>
  </si>
  <si>
    <t>Karambo/Neza</t>
  </si>
  <si>
    <t>RAD236I(REPLACED BY RAE669X), REPLACED BY RAH609I</t>
  </si>
  <si>
    <t>Procurement Joseph</t>
  </si>
  <si>
    <t>RAF465V</t>
  </si>
  <si>
    <t>Nyamyumba/Zacky</t>
  </si>
  <si>
    <t>RAG356A</t>
  </si>
  <si>
    <t>Explosives</t>
  </si>
  <si>
    <t>MITSUBISHI PICK-UP SINGLE CAB</t>
  </si>
  <si>
    <t>RAE905N(NEW PLATE NUMBER RAI677I)</t>
  </si>
  <si>
    <t>RAH 656D</t>
  </si>
  <si>
    <t>HR/Charles</t>
  </si>
  <si>
    <t xml:space="preserve"> RAF475V</t>
  </si>
  <si>
    <t>GM</t>
  </si>
  <si>
    <t>RAF574S</t>
  </si>
  <si>
    <t>Gerrit</t>
  </si>
  <si>
    <t>October-39</t>
  </si>
  <si>
    <t>RAD654K</t>
  </si>
  <si>
    <t>Finance Reagan</t>
  </si>
  <si>
    <t>MITSUBISHI SPORTERO PICK-UP</t>
  </si>
  <si>
    <t>RAE652M(REPLACED BY RAG912G)</t>
  </si>
  <si>
    <t>Masoro/Epiphanie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</si>
</sst>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2"/>
      <color theme="1"/>
      <name val="MMC OFFICE"/>
    </font>
    <font>
      <b/>
      <sz val="11"/>
      <color theme="1"/>
      <name val="MMC OFFICE"/>
    </font>
    <font>
      <sz val="12"/>
      <color theme="1"/>
      <name val="MMC OFFICE"/>
    </font>
    <font>
      <b/>
      <sz val="11"/>
      <name val="MMC OFFICE"/>
    </font>
    <font>
      <sz val="11"/>
      <name val="MMC OFFICE"/>
    </font>
    <font>
      <b/>
      <sz val="11"/>
      <color rgb="FFFF0000"/>
      <name val="MMC OFFICE"/>
    </font>
    <font>
      <b/>
      <sz val="11"/>
      <color rgb="FFEE0000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1" fontId="7" fillId="0" borderId="5" xfId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41" fontId="7" fillId="0" borderId="6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8" fillId="0" borderId="5" xfId="1" applyFont="1" applyFill="1" applyBorder="1" applyAlignment="1">
      <alignment horizontal="center" vertical="center"/>
    </xf>
    <xf numFmtId="0" fontId="3" fillId="2" borderId="4" xfId="0" applyFont="1" applyFill="1" applyBorder="1"/>
    <xf numFmtId="41" fontId="8" fillId="2" borderId="4" xfId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right"/>
    </xf>
    <xf numFmtId="41" fontId="8" fillId="0" borderId="4" xfId="1" applyFont="1" applyFill="1" applyBorder="1" applyAlignment="1">
      <alignment vertical="center"/>
    </xf>
    <xf numFmtId="41" fontId="8" fillId="2" borderId="6" xfId="1" applyFont="1" applyFill="1" applyBorder="1" applyAlignment="1">
      <alignment vertical="center"/>
    </xf>
    <xf numFmtId="41" fontId="8" fillId="2" borderId="5" xfId="1" applyFont="1" applyFill="1" applyBorder="1" applyAlignment="1">
      <alignment horizontal="center" vertical="center"/>
    </xf>
    <xf numFmtId="0" fontId="9" fillId="2" borderId="4" xfId="0" applyFont="1" applyFill="1" applyBorder="1"/>
    <xf numFmtId="0" fontId="10" fillId="0" borderId="4" xfId="0" applyFont="1" applyBorder="1"/>
    <xf numFmtId="0" fontId="10" fillId="2" borderId="4" xfId="0" applyFont="1" applyFill="1" applyBorder="1"/>
    <xf numFmtId="0" fontId="5" fillId="0" borderId="4" xfId="0" applyFont="1" applyBorder="1" applyAlignment="1">
      <alignment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41" fontId="8" fillId="0" borderId="6" xfId="1" applyFont="1" applyFill="1" applyBorder="1" applyAlignment="1">
      <alignment vertical="center"/>
    </xf>
    <xf numFmtId="0" fontId="5" fillId="0" borderId="4" xfId="0" applyFont="1" applyBorder="1" applyAlignment="1">
      <alignment horizontal="left" wrapText="1"/>
    </xf>
    <xf numFmtId="0" fontId="9" fillId="0" borderId="4" xfId="0" applyFont="1" applyBorder="1" applyAlignment="1">
      <alignment vertical="center"/>
    </xf>
    <xf numFmtId="0" fontId="3" fillId="0" borderId="8" xfId="0" applyFont="1" applyBorder="1"/>
    <xf numFmtId="41" fontId="8" fillId="0" borderId="8" xfId="1" applyFont="1" applyFill="1" applyBorder="1" applyAlignment="1">
      <alignment vertical="center"/>
    </xf>
    <xf numFmtId="41" fontId="8" fillId="0" borderId="9" xfId="1" applyFont="1" applyFill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5" fillId="0" borderId="10" xfId="0" applyFont="1" applyBorder="1"/>
    <xf numFmtId="0" fontId="5" fillId="0" borderId="11" xfId="0" applyFont="1" applyBorder="1"/>
    <xf numFmtId="0" fontId="4" fillId="0" borderId="11" xfId="0" applyFont="1" applyBorder="1"/>
    <xf numFmtId="41" fontId="5" fillId="0" borderId="12" xfId="0" applyNumberFormat="1" applyFont="1" applyBorder="1"/>
    <xf numFmtId="0" fontId="5" fillId="0" borderId="0" xfId="0" applyFont="1"/>
    <xf numFmtId="41" fontId="5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39BC-C4D7-4E32-B6F1-0B382E67E623}">
  <dimension ref="B6:K27"/>
  <sheetViews>
    <sheetView tabSelected="1" topLeftCell="A3" workbookViewId="0">
      <selection activeCell="M4" sqref="M4"/>
    </sheetView>
  </sheetViews>
  <sheetFormatPr defaultRowHeight="14.4"/>
  <cols>
    <col min="3" max="3" width="59.6640625" customWidth="1"/>
    <col min="4" max="4" width="23.21875" customWidth="1"/>
    <col min="5" max="5" width="50" customWidth="1"/>
    <col min="6" max="6" width="17.33203125" customWidth="1"/>
    <col min="8" max="8" width="18.109375" customWidth="1"/>
    <col min="9" max="9" width="11.6640625" customWidth="1"/>
    <col min="10" max="10" width="15.21875" customWidth="1"/>
    <col min="11" max="11" width="20.5546875" customWidth="1"/>
  </cols>
  <sheetData>
    <row r="6" spans="2:11" ht="16.2" thickBot="1">
      <c r="B6" s="1"/>
      <c r="C6" s="1"/>
      <c r="D6" s="1"/>
      <c r="E6" s="1"/>
      <c r="F6" s="2"/>
      <c r="G6" s="1"/>
      <c r="H6" s="1"/>
      <c r="I6" s="1"/>
      <c r="J6" s="1"/>
      <c r="K6" s="1"/>
    </row>
    <row r="7" spans="2:11" ht="15.6">
      <c r="B7" s="3"/>
      <c r="C7" s="4" t="s">
        <v>0</v>
      </c>
      <c r="D7" s="4"/>
      <c r="E7" s="4"/>
      <c r="F7" s="5"/>
      <c r="G7" s="6"/>
      <c r="H7" s="6"/>
      <c r="I7" s="6"/>
      <c r="J7" s="7"/>
      <c r="K7" s="8"/>
    </row>
    <row r="8" spans="2:11">
      <c r="B8" s="9" t="s">
        <v>1</v>
      </c>
      <c r="C8" s="10" t="s">
        <v>2</v>
      </c>
      <c r="D8" s="10" t="s">
        <v>3</v>
      </c>
      <c r="E8" s="11" t="s">
        <v>4</v>
      </c>
      <c r="F8" s="12" t="s">
        <v>5</v>
      </c>
      <c r="G8" s="13"/>
      <c r="H8" s="10" t="s">
        <v>6</v>
      </c>
      <c r="I8" s="10" t="s">
        <v>7</v>
      </c>
      <c r="J8" s="14" t="s">
        <v>8</v>
      </c>
      <c r="K8" s="11" t="s">
        <v>9</v>
      </c>
    </row>
    <row r="9" spans="2:11" ht="15.6">
      <c r="B9" s="15">
        <v>1</v>
      </c>
      <c r="C9" s="16" t="s">
        <v>10</v>
      </c>
      <c r="D9" s="16" t="s">
        <v>11</v>
      </c>
      <c r="E9" s="17" t="s">
        <v>12</v>
      </c>
      <c r="F9" s="18" t="s">
        <v>13</v>
      </c>
      <c r="G9" s="19">
        <v>1</v>
      </c>
      <c r="H9" s="19">
        <f>897000*G9*1.125</f>
        <v>1009125</v>
      </c>
      <c r="I9" s="19">
        <f>+H9*0.18</f>
        <v>181642.5</v>
      </c>
      <c r="J9" s="20">
        <f>+H9+I9</f>
        <v>1190767.5</v>
      </c>
      <c r="K9" s="8"/>
    </row>
    <row r="10" spans="2:11" ht="15.6">
      <c r="B10" s="21">
        <v>2</v>
      </c>
      <c r="C10" s="16" t="s">
        <v>14</v>
      </c>
      <c r="D10" s="16" t="s">
        <v>15</v>
      </c>
      <c r="E10" s="17" t="s">
        <v>16</v>
      </c>
      <c r="F10" s="18" t="s">
        <v>13</v>
      </c>
      <c r="G10" s="17">
        <v>1</v>
      </c>
      <c r="H10" s="19">
        <f t="shared" ref="H10:H25" si="0">897000*G10*1.125</f>
        <v>1009125</v>
      </c>
      <c r="I10" s="17">
        <f>+H10*0.18</f>
        <v>181642.5</v>
      </c>
      <c r="J10" s="20">
        <f>+H10+I10</f>
        <v>1190767.5</v>
      </c>
      <c r="K10" s="8"/>
    </row>
    <row r="11" spans="2:11" ht="15.6">
      <c r="B11" s="21">
        <v>3</v>
      </c>
      <c r="C11" s="22" t="s">
        <v>17</v>
      </c>
      <c r="D11" s="16" t="s">
        <v>18</v>
      </c>
      <c r="E11" s="17" t="s">
        <v>16</v>
      </c>
      <c r="F11" s="18" t="s">
        <v>13</v>
      </c>
      <c r="G11" s="17">
        <v>1</v>
      </c>
      <c r="H11" s="19">
        <f t="shared" si="0"/>
        <v>1009125</v>
      </c>
      <c r="I11" s="17">
        <f>+H11*0.18</f>
        <v>181642.5</v>
      </c>
      <c r="J11" s="20">
        <f>+H11+I11</f>
        <v>1190767.5</v>
      </c>
      <c r="K11" s="8"/>
    </row>
    <row r="12" spans="2:11" ht="15.6">
      <c r="B12" s="15">
        <v>4</v>
      </c>
      <c r="C12" s="16" t="s">
        <v>19</v>
      </c>
      <c r="D12" s="16" t="s">
        <v>20</v>
      </c>
      <c r="E12" s="17" t="s">
        <v>12</v>
      </c>
      <c r="F12" s="18" t="s">
        <v>13</v>
      </c>
      <c r="G12" s="19">
        <v>1</v>
      </c>
      <c r="H12" s="19">
        <f t="shared" si="0"/>
        <v>1009125</v>
      </c>
      <c r="I12" s="19">
        <f>+H12*0.18</f>
        <v>181642.5</v>
      </c>
      <c r="J12" s="20">
        <f>+H12+I12</f>
        <v>1190767.5</v>
      </c>
      <c r="K12" s="23"/>
    </row>
    <row r="13" spans="2:11" ht="15.6">
      <c r="B13" s="15">
        <v>5</v>
      </c>
      <c r="C13" s="16" t="s">
        <v>21</v>
      </c>
      <c r="D13" s="16" t="s">
        <v>22</v>
      </c>
      <c r="E13" s="17" t="s">
        <v>12</v>
      </c>
      <c r="F13" s="18" t="s">
        <v>13</v>
      </c>
      <c r="G13" s="19">
        <v>1</v>
      </c>
      <c r="H13" s="19">
        <f t="shared" si="0"/>
        <v>1009125</v>
      </c>
      <c r="I13" s="19">
        <f t="shared" ref="I13:I24" si="1">+H13*0.18</f>
        <v>181642.5</v>
      </c>
      <c r="J13" s="20">
        <f t="shared" ref="J13:J24" si="2">+H13+I13</f>
        <v>1190767.5</v>
      </c>
      <c r="K13" s="11"/>
    </row>
    <row r="14" spans="2:11" ht="15.6">
      <c r="B14" s="15">
        <v>6</v>
      </c>
      <c r="C14" s="16" t="s">
        <v>23</v>
      </c>
      <c r="D14" s="16" t="s">
        <v>24</v>
      </c>
      <c r="E14" s="17" t="s">
        <v>12</v>
      </c>
      <c r="F14" s="18" t="s">
        <v>13</v>
      </c>
      <c r="G14" s="19">
        <v>1</v>
      </c>
      <c r="H14" s="19">
        <f t="shared" si="0"/>
        <v>1009125</v>
      </c>
      <c r="I14" s="19">
        <f t="shared" si="1"/>
        <v>181642.5</v>
      </c>
      <c r="J14" s="20">
        <f t="shared" si="2"/>
        <v>1190767.5</v>
      </c>
      <c r="K14" s="11"/>
    </row>
    <row r="15" spans="2:11" ht="15.6">
      <c r="B15" s="15">
        <v>7</v>
      </c>
      <c r="C15" s="22" t="s">
        <v>25</v>
      </c>
      <c r="D15" s="16" t="s">
        <v>26</v>
      </c>
      <c r="E15" s="17" t="s">
        <v>12</v>
      </c>
      <c r="F15" s="18" t="s">
        <v>13</v>
      </c>
      <c r="G15" s="19">
        <v>1</v>
      </c>
      <c r="H15" s="19">
        <f t="shared" si="0"/>
        <v>1009125</v>
      </c>
      <c r="I15" s="19">
        <f t="shared" si="1"/>
        <v>181642.5</v>
      </c>
      <c r="J15" s="20">
        <f t="shared" si="2"/>
        <v>1190767.5</v>
      </c>
      <c r="K15" s="11"/>
    </row>
    <row r="16" spans="2:11" ht="15.6">
      <c r="B16" s="15">
        <v>8</v>
      </c>
      <c r="C16" s="16" t="s">
        <v>27</v>
      </c>
      <c r="D16" s="16" t="s">
        <v>28</v>
      </c>
      <c r="E16" s="17" t="s">
        <v>12</v>
      </c>
      <c r="F16" s="18" t="s">
        <v>13</v>
      </c>
      <c r="G16" s="19">
        <v>1</v>
      </c>
      <c r="H16" s="19">
        <f t="shared" si="0"/>
        <v>1009125</v>
      </c>
      <c r="I16" s="19">
        <f t="shared" si="1"/>
        <v>181642.5</v>
      </c>
      <c r="J16" s="20">
        <f t="shared" si="2"/>
        <v>1190767.5</v>
      </c>
      <c r="K16" s="24"/>
    </row>
    <row r="17" spans="2:11" ht="15.6">
      <c r="B17" s="15">
        <v>9</v>
      </c>
      <c r="C17" s="22" t="s">
        <v>29</v>
      </c>
      <c r="D17" s="16" t="s">
        <v>30</v>
      </c>
      <c r="E17" s="17" t="s">
        <v>12</v>
      </c>
      <c r="F17" s="18" t="s">
        <v>13</v>
      </c>
      <c r="G17" s="19">
        <v>1</v>
      </c>
      <c r="H17" s="19">
        <v>1009125</v>
      </c>
      <c r="I17" s="19">
        <f t="shared" si="1"/>
        <v>181642.5</v>
      </c>
      <c r="J17" s="20">
        <f>+H17+I17</f>
        <v>1190767.5</v>
      </c>
      <c r="K17" s="25"/>
    </row>
    <row r="18" spans="2:11" ht="15.6">
      <c r="B18" s="15">
        <v>10</v>
      </c>
      <c r="C18" s="16" t="s">
        <v>31</v>
      </c>
      <c r="D18" s="16" t="s">
        <v>32</v>
      </c>
      <c r="E18" s="17" t="s">
        <v>12</v>
      </c>
      <c r="F18" s="18" t="s">
        <v>13</v>
      </c>
      <c r="G18" s="19">
        <v>1</v>
      </c>
      <c r="H18" s="19">
        <f t="shared" si="0"/>
        <v>1009125</v>
      </c>
      <c r="I18" s="19">
        <f t="shared" si="1"/>
        <v>181642.5</v>
      </c>
      <c r="J18" s="20">
        <f t="shared" si="2"/>
        <v>1190767.5</v>
      </c>
      <c r="K18" s="11"/>
    </row>
    <row r="19" spans="2:11" ht="15.6">
      <c r="B19" s="15">
        <v>11</v>
      </c>
      <c r="C19" s="16" t="s">
        <v>33</v>
      </c>
      <c r="D19" s="16" t="s">
        <v>34</v>
      </c>
      <c r="E19" s="17" t="s">
        <v>35</v>
      </c>
      <c r="F19" s="18" t="s">
        <v>13</v>
      </c>
      <c r="G19" s="19">
        <v>1</v>
      </c>
      <c r="H19" s="19">
        <f t="shared" si="0"/>
        <v>1009125</v>
      </c>
      <c r="I19" s="19">
        <f t="shared" si="1"/>
        <v>181642.5</v>
      </c>
      <c r="J19" s="20">
        <f t="shared" si="2"/>
        <v>1190767.5</v>
      </c>
      <c r="K19" s="11"/>
    </row>
    <row r="20" spans="2:11" ht="15.6">
      <c r="B20" s="15">
        <v>12</v>
      </c>
      <c r="C20" s="22" t="s">
        <v>36</v>
      </c>
      <c r="D20" s="16" t="s">
        <v>34</v>
      </c>
      <c r="E20" s="17" t="s">
        <v>35</v>
      </c>
      <c r="F20" s="18" t="s">
        <v>13</v>
      </c>
      <c r="G20" s="19">
        <v>1</v>
      </c>
      <c r="H20" s="19">
        <f t="shared" si="0"/>
        <v>1009125</v>
      </c>
      <c r="I20" s="19">
        <f t="shared" si="1"/>
        <v>181642.5</v>
      </c>
      <c r="J20" s="20">
        <f t="shared" si="2"/>
        <v>1190767.5</v>
      </c>
      <c r="K20" s="11"/>
    </row>
    <row r="21" spans="2:11" ht="15.6">
      <c r="B21" s="15">
        <v>13</v>
      </c>
      <c r="C21" s="16" t="s">
        <v>37</v>
      </c>
      <c r="D21" s="16" t="s">
        <v>38</v>
      </c>
      <c r="E21" s="17" t="s">
        <v>35</v>
      </c>
      <c r="F21" s="18" t="s">
        <v>13</v>
      </c>
      <c r="G21" s="19">
        <v>1</v>
      </c>
      <c r="H21" s="19">
        <f t="shared" si="0"/>
        <v>1009125</v>
      </c>
      <c r="I21" s="19">
        <f t="shared" si="1"/>
        <v>181642.5</v>
      </c>
      <c r="J21" s="20">
        <f t="shared" si="2"/>
        <v>1190767.5</v>
      </c>
      <c r="K21" s="11"/>
    </row>
    <row r="22" spans="2:11" ht="15.6">
      <c r="B22" s="21">
        <v>14</v>
      </c>
      <c r="C22" s="16" t="s">
        <v>39</v>
      </c>
      <c r="D22" s="16" t="s">
        <v>40</v>
      </c>
      <c r="E22" s="17" t="s">
        <v>16</v>
      </c>
      <c r="F22" s="18" t="s">
        <v>13</v>
      </c>
      <c r="G22" s="17">
        <v>1</v>
      </c>
      <c r="H22" s="19">
        <f t="shared" si="0"/>
        <v>1009125</v>
      </c>
      <c r="I22" s="17">
        <f>+H22*0.18</f>
        <v>181642.5</v>
      </c>
      <c r="J22" s="20">
        <f>+H22+I22</f>
        <v>1190767.5</v>
      </c>
      <c r="K22" s="26"/>
    </row>
    <row r="23" spans="2:11" ht="15.6">
      <c r="B23" s="21">
        <v>15</v>
      </c>
      <c r="C23" s="16" t="s">
        <v>41</v>
      </c>
      <c r="D23" s="16" t="s">
        <v>42</v>
      </c>
      <c r="E23" s="17" t="s">
        <v>16</v>
      </c>
      <c r="F23" s="18" t="s">
        <v>43</v>
      </c>
      <c r="G23" s="16">
        <v>1</v>
      </c>
      <c r="H23" s="19">
        <f t="shared" si="0"/>
        <v>1009125</v>
      </c>
      <c r="I23" s="17">
        <f>+H23*0.18</f>
        <v>181642.5</v>
      </c>
      <c r="J23" s="20">
        <f>+H23+I23</f>
        <v>1190767.5</v>
      </c>
      <c r="K23" s="27"/>
    </row>
    <row r="24" spans="2:11" ht="15.6">
      <c r="B24" s="15">
        <v>16</v>
      </c>
      <c r="C24" s="8" t="s">
        <v>44</v>
      </c>
      <c r="D24" s="8" t="s">
        <v>45</v>
      </c>
      <c r="E24" s="19" t="s">
        <v>46</v>
      </c>
      <c r="F24" s="18" t="s">
        <v>13</v>
      </c>
      <c r="G24" s="8">
        <v>1</v>
      </c>
      <c r="H24" s="19">
        <f t="shared" si="0"/>
        <v>1009125</v>
      </c>
      <c r="I24" s="19">
        <f t="shared" si="1"/>
        <v>181642.5</v>
      </c>
      <c r="J24" s="28">
        <f t="shared" si="2"/>
        <v>1190767.5</v>
      </c>
      <c r="K24" s="29"/>
    </row>
    <row r="25" spans="2:11" ht="15.6">
      <c r="B25" s="15">
        <v>17</v>
      </c>
      <c r="C25" s="30" t="s">
        <v>47</v>
      </c>
      <c r="D25" s="8" t="s">
        <v>48</v>
      </c>
      <c r="E25" s="19" t="s">
        <v>12</v>
      </c>
      <c r="F25" s="18" t="s">
        <v>13</v>
      </c>
      <c r="G25" s="31">
        <v>1</v>
      </c>
      <c r="H25" s="19">
        <f t="shared" si="0"/>
        <v>1009125</v>
      </c>
      <c r="I25" s="32">
        <f>+H25*0.18</f>
        <v>181642.5</v>
      </c>
      <c r="J25" s="33">
        <f>+H25+I25</f>
        <v>1190767.5</v>
      </c>
      <c r="K25" s="34"/>
    </row>
    <row r="26" spans="2:11" ht="16.2" thickBot="1">
      <c r="B26" s="35"/>
      <c r="C26" s="36"/>
      <c r="D26" s="16"/>
      <c r="E26" s="36"/>
      <c r="F26" s="37"/>
      <c r="G26" s="36"/>
      <c r="H26" s="38">
        <f>SUM(H9:H25)</f>
        <v>17155125</v>
      </c>
      <c r="I26" s="38">
        <f>SUM(I9:I25)</f>
        <v>3087922.5</v>
      </c>
      <c r="J26" s="38">
        <f>SUM(J9:J25)</f>
        <v>20243047.5</v>
      </c>
      <c r="K26" s="8"/>
    </row>
    <row r="27" spans="2:11" ht="15.6">
      <c r="B27" s="39"/>
      <c r="C27" s="39"/>
      <c r="D27" s="39"/>
      <c r="E27" s="39"/>
      <c r="F27" s="2"/>
      <c r="G27" s="39"/>
      <c r="H27" s="40"/>
      <c r="I27" s="40"/>
      <c r="J27" s="40"/>
      <c r="K27" s="8"/>
    </row>
  </sheetData>
  <mergeCells count="1"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2025-10-24T08:34:55Z</dcterms:created>
  <dcterms:modified xsi:type="dcterms:W3CDTF">2025-10-24T08:39:04Z</dcterms:modified>
</cp:coreProperties>
</file>