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7F5179FB-531B-4C72-BB52-746A20CA7E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NM-Electrics-Pilot pla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9" i="1" s="1"/>
  <c r="J15" i="1"/>
  <c r="J11" i="1"/>
  <c r="H12" i="1"/>
  <c r="H13" i="1"/>
  <c r="H19" i="1" s="1"/>
  <c r="H25" i="1" s="1"/>
  <c r="H14" i="1"/>
  <c r="H15" i="1"/>
  <c r="F12" i="1"/>
  <c r="F13" i="1"/>
  <c r="F14" i="1"/>
  <c r="F15" i="1"/>
  <c r="A12" i="1"/>
  <c r="A13" i="1" s="1"/>
  <c r="A14" i="1" s="1"/>
  <c r="A15" i="1" s="1"/>
  <c r="H11" i="1"/>
  <c r="J21" i="1" l="1"/>
  <c r="J25" i="1" s="1"/>
  <c r="F11" i="1"/>
  <c r="F19" i="1" s="1"/>
  <c r="F21" i="1" l="1"/>
  <c r="F25" i="1" s="1"/>
</calcChain>
</file>

<file path=xl/sharedStrings.xml><?xml version="1.0" encoding="utf-8"?>
<sst xmlns="http://schemas.openxmlformats.org/spreadsheetml/2006/main" count="59" uniqueCount="39">
  <si>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</si>
  <si>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</si>
  <si>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</si>
  <si>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</si>
  <si>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</si>
  <si>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</si>
  <si>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</si>
  <si>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</si>
  <si>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</si>
  <si>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</si>
  <si>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</si>
  <si>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</si>
  <si>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</si>
  <si>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</si>
  <si>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</si>
  <si>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 xml:space="preserve">Adjudication Exchange Rate: $  1.00 = </t>
  </si>
  <si>
    <t>Delivery to ETI Mining Site</t>
  </si>
  <si>
    <t>M</t>
  </si>
  <si>
    <t>Soltech Work Ltd</t>
  </si>
  <si>
    <t>Genesis Holding Ltd</t>
  </si>
  <si>
    <t>VAT</t>
  </si>
  <si>
    <t>Electrical cable 4x10 mm²</t>
  </si>
  <si>
    <t>Electrical cable 4x6mm²</t>
  </si>
  <si>
    <t>Electrical cable 4x4mm²</t>
  </si>
  <si>
    <t>Led projector light 200W</t>
  </si>
  <si>
    <t>Electrical cable 4x95mm²</t>
  </si>
  <si>
    <t>Cable Works Solutions ltd</t>
  </si>
  <si>
    <t>15 Days</t>
  </si>
  <si>
    <t>5 Days</t>
  </si>
  <si>
    <t>7 Days</t>
  </si>
  <si>
    <t>7 Day</t>
  </si>
  <si>
    <t>Inclusive</t>
  </si>
  <si>
    <t>Motivation: We recomment Genesis Holdings Ltd since they offer the best pricing compared to the other tenderers.</t>
  </si>
  <si>
    <t>Trinity Nyakabingo mine Ltd</t>
  </si>
  <si>
    <t>Enquiry number &amp; Description: 00113/12/2025/BR. Electrical materials-Pilot plant</t>
  </si>
  <si>
    <t>Enquiry Issue Date: 22/12/2025</t>
  </si>
  <si>
    <t>Enquiry Close Date: 22/12/2025</t>
  </si>
  <si>
    <t>Unit Price (Rwf)</t>
  </si>
  <si>
    <t>Total (Rwf)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</si>
</sst>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6" formatCode="[$RWF]\ #,##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0" fillId="0" borderId="0" xfId="0" applyNumberFormat="1"/>
    <xf numFmtId="0" fontId="0" fillId="0" borderId="0" xfId="0" applyAlignment="1">
      <alignment horizontal="right"/>
    </xf>
    <xf numFmtId="1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top" wrapText="1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 vertical="center" wrapText="1"/>
    </xf>
    <xf numFmtId="166" fontId="0" fillId="0" borderId="1" xfId="0" applyNumberFormat="1" applyBorder="1" applyAlignment="1">
      <alignment vertical="center" wrapText="1"/>
    </xf>
    <xf numFmtId="166" fontId="0" fillId="0" borderId="1" xfId="0" applyNumberFormat="1" applyBorder="1"/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topLeftCell="C1" zoomScale="120" zoomScaleNormal="120" workbookViewId="0">
      <pane ySplit="5" topLeftCell="A16" activePane="bottomLeft" state="frozen"/>
      <selection pane="bottomLeft" activeCell="F20" sqref="F20"/>
    </sheetView>
  </sheetViews>
  <sheetFormatPr defaultColWidth="11" defaultRowHeight="15.75" x14ac:dyDescent="0.25"/>
  <cols>
    <col min="1" max="1" width="5.875" customWidth="1"/>
    <col min="2" max="2" width="45.625" customWidth="1"/>
    <col min="3" max="3" width="6.375" customWidth="1"/>
    <col min="5" max="5" width="13.875" customWidth="1"/>
    <col min="6" max="6" width="27" style="18" bestFit="1" customWidth="1"/>
    <col min="7" max="7" width="15.25" bestFit="1" customWidth="1"/>
    <col min="8" max="8" width="27" style="18" bestFit="1" customWidth="1"/>
    <col min="9" max="9" width="15.25" bestFit="1" customWidth="1"/>
    <col min="10" max="10" width="25" customWidth="1"/>
  </cols>
  <sheetData>
    <row r="1" spans="1:10" x14ac:dyDescent="0.25">
      <c r="A1" s="30" t="s">
        <v>0</v>
      </c>
      <c r="B1" s="31"/>
    </row>
    <row r="2" spans="1:10" x14ac:dyDescent="0.25">
      <c r="A2" s="1" t="s">
        <v>1</v>
      </c>
      <c r="B2" t="s">
        <v>33</v>
      </c>
    </row>
    <row r="3" spans="1:10" x14ac:dyDescent="0.25">
      <c r="A3" t="s">
        <v>34</v>
      </c>
    </row>
    <row r="4" spans="1:10" x14ac:dyDescent="0.25">
      <c r="A4" t="s">
        <v>35</v>
      </c>
    </row>
    <row r="5" spans="1:10" x14ac:dyDescent="0.25">
      <c r="A5" t="s">
        <v>36</v>
      </c>
      <c r="E5" s="32" t="s">
        <v>19</v>
      </c>
      <c r="F5" s="32"/>
      <c r="G5" s="32" t="s">
        <v>26</v>
      </c>
      <c r="H5" s="32"/>
      <c r="I5" s="32" t="s">
        <v>18</v>
      </c>
      <c r="J5" s="32"/>
    </row>
    <row r="6" spans="1:10" s="2" customFormat="1" ht="36.950000000000003" customHeight="1" x14ac:dyDescent="0.25">
      <c r="A6" s="33" t="s">
        <v>15</v>
      </c>
      <c r="B6" s="33"/>
      <c r="E6" s="16" t="s">
        <v>9</v>
      </c>
      <c r="F6" s="19"/>
      <c r="G6" s="16" t="s">
        <v>9</v>
      </c>
      <c r="H6" s="21"/>
      <c r="I6" s="16" t="s">
        <v>9</v>
      </c>
      <c r="J6" s="5"/>
    </row>
    <row r="7" spans="1:10" x14ac:dyDescent="0.25">
      <c r="A7" t="s">
        <v>10</v>
      </c>
      <c r="B7" s="4">
        <v>9.6000000000000002E-4</v>
      </c>
      <c r="E7" s="12" t="s">
        <v>7</v>
      </c>
      <c r="F7" s="13" t="s">
        <v>16</v>
      </c>
      <c r="G7" s="12" t="s">
        <v>7</v>
      </c>
      <c r="H7" s="13" t="s">
        <v>16</v>
      </c>
      <c r="I7" s="12" t="s">
        <v>7</v>
      </c>
      <c r="J7" s="20" t="s">
        <v>16</v>
      </c>
    </row>
    <row r="8" spans="1:10" x14ac:dyDescent="0.25">
      <c r="A8" t="s">
        <v>11</v>
      </c>
      <c r="B8" s="4">
        <v>16.633199999999999</v>
      </c>
      <c r="E8" s="12" t="s">
        <v>8</v>
      </c>
      <c r="F8" s="13" t="s">
        <v>28</v>
      </c>
      <c r="G8" s="12" t="s">
        <v>8</v>
      </c>
      <c r="H8" s="13" t="s">
        <v>29</v>
      </c>
      <c r="I8" s="12" t="s">
        <v>8</v>
      </c>
      <c r="J8" s="13" t="s">
        <v>30</v>
      </c>
    </row>
    <row r="9" spans="1:10" s="2" customFormat="1" ht="31.5" x14ac:dyDescent="0.25">
      <c r="B9" s="15"/>
      <c r="E9" s="16" t="s">
        <v>12</v>
      </c>
      <c r="F9" s="5" t="s">
        <v>27</v>
      </c>
      <c r="G9" s="16" t="s">
        <v>12</v>
      </c>
      <c r="H9" s="5" t="s">
        <v>27</v>
      </c>
      <c r="I9" s="16" t="s">
        <v>12</v>
      </c>
      <c r="J9" s="5" t="s">
        <v>27</v>
      </c>
    </row>
    <row r="10" spans="1:10" s="3" customFormat="1" ht="31.5" x14ac:dyDescent="0.25">
      <c r="A10" s="5" t="s">
        <v>2</v>
      </c>
      <c r="B10" s="5" t="s">
        <v>3</v>
      </c>
      <c r="C10" s="5" t="s">
        <v>4</v>
      </c>
      <c r="D10" s="5" t="s">
        <v>5</v>
      </c>
      <c r="E10" s="5" t="s">
        <v>37</v>
      </c>
      <c r="F10" s="21" t="s">
        <v>38</v>
      </c>
      <c r="G10" s="5" t="s">
        <v>37</v>
      </c>
      <c r="H10" s="21" t="s">
        <v>38</v>
      </c>
      <c r="I10" s="5" t="s">
        <v>37</v>
      </c>
      <c r="J10" s="21" t="s">
        <v>38</v>
      </c>
    </row>
    <row r="11" spans="1:10" x14ac:dyDescent="0.25">
      <c r="A11" s="13">
        <v>1</v>
      </c>
      <c r="B11" s="6" t="s">
        <v>21</v>
      </c>
      <c r="C11" s="13" t="s">
        <v>17</v>
      </c>
      <c r="D11" s="13">
        <v>200</v>
      </c>
      <c r="E11" s="34">
        <v>12000</v>
      </c>
      <c r="F11" s="35">
        <f>+E11*D11</f>
        <v>2400000</v>
      </c>
      <c r="G11" s="34">
        <v>21200</v>
      </c>
      <c r="H11" s="35">
        <f>D11*G11</f>
        <v>4240000</v>
      </c>
      <c r="I11" s="35">
        <v>20545</v>
      </c>
      <c r="J11" s="34">
        <f>D11*I11</f>
        <v>4109000</v>
      </c>
    </row>
    <row r="12" spans="1:10" x14ac:dyDescent="0.25">
      <c r="A12" s="13">
        <f>1+A11</f>
        <v>2</v>
      </c>
      <c r="B12" s="6" t="s">
        <v>22</v>
      </c>
      <c r="C12" s="13" t="s">
        <v>17</v>
      </c>
      <c r="D12" s="13">
        <v>200</v>
      </c>
      <c r="E12" s="34">
        <v>6500</v>
      </c>
      <c r="F12" s="35">
        <f t="shared" ref="F12:F15" si="0">+E12*D12</f>
        <v>1300000</v>
      </c>
      <c r="G12" s="34">
        <v>16100</v>
      </c>
      <c r="H12" s="35">
        <f t="shared" ref="H12:H15" si="1">D12*G12</f>
        <v>3220000</v>
      </c>
      <c r="I12" s="35">
        <v>16500</v>
      </c>
      <c r="J12" s="34">
        <f t="shared" ref="J12:J15" si="2">D12*I12</f>
        <v>3300000</v>
      </c>
    </row>
    <row r="13" spans="1:10" x14ac:dyDescent="0.25">
      <c r="A13" s="13">
        <f t="shared" ref="A13:A15" si="3">1+A12</f>
        <v>3</v>
      </c>
      <c r="B13" s="6" t="s">
        <v>23</v>
      </c>
      <c r="C13" s="13" t="s">
        <v>17</v>
      </c>
      <c r="D13" s="13">
        <v>200</v>
      </c>
      <c r="E13" s="34">
        <v>4500</v>
      </c>
      <c r="F13" s="35">
        <f t="shared" si="0"/>
        <v>900000</v>
      </c>
      <c r="G13" s="34">
        <v>13000</v>
      </c>
      <c r="H13" s="35">
        <f t="shared" si="1"/>
        <v>2600000</v>
      </c>
      <c r="I13" s="35">
        <v>13590</v>
      </c>
      <c r="J13" s="34">
        <f t="shared" si="2"/>
        <v>2718000</v>
      </c>
    </row>
    <row r="14" spans="1:10" x14ac:dyDescent="0.25">
      <c r="A14" s="13">
        <f t="shared" si="3"/>
        <v>4</v>
      </c>
      <c r="B14" s="6" t="s">
        <v>24</v>
      </c>
      <c r="C14" s="13" t="s">
        <v>17</v>
      </c>
      <c r="D14" s="13">
        <v>10</v>
      </c>
      <c r="E14" s="34">
        <v>250000</v>
      </c>
      <c r="F14" s="35">
        <f t="shared" si="0"/>
        <v>2500000</v>
      </c>
      <c r="G14" s="34">
        <v>350000</v>
      </c>
      <c r="H14" s="35">
        <f t="shared" si="1"/>
        <v>3500000</v>
      </c>
      <c r="I14" s="35">
        <v>350000</v>
      </c>
      <c r="J14" s="34">
        <f t="shared" si="2"/>
        <v>3500000</v>
      </c>
    </row>
    <row r="15" spans="1:10" x14ac:dyDescent="0.25">
      <c r="A15" s="13">
        <f t="shared" si="3"/>
        <v>5</v>
      </c>
      <c r="B15" s="6" t="s">
        <v>25</v>
      </c>
      <c r="C15" s="13" t="s">
        <v>17</v>
      </c>
      <c r="D15" s="13">
        <v>150</v>
      </c>
      <c r="E15" s="34">
        <v>118000</v>
      </c>
      <c r="F15" s="35">
        <f t="shared" si="0"/>
        <v>17700000</v>
      </c>
      <c r="G15" s="34">
        <v>150000</v>
      </c>
      <c r="H15" s="35">
        <f t="shared" si="1"/>
        <v>22500000</v>
      </c>
      <c r="I15" s="35">
        <v>150000</v>
      </c>
      <c r="J15" s="34">
        <f t="shared" si="2"/>
        <v>22500000</v>
      </c>
    </row>
    <row r="16" spans="1:10" x14ac:dyDescent="0.25">
      <c r="A16" s="6"/>
      <c r="B16" s="6"/>
      <c r="C16" s="6"/>
      <c r="D16" s="6"/>
      <c r="E16" s="34"/>
      <c r="F16" s="35"/>
      <c r="G16" s="34"/>
      <c r="H16" s="35"/>
      <c r="I16" s="34"/>
      <c r="J16" s="34"/>
    </row>
    <row r="17" spans="1:10" x14ac:dyDescent="0.25">
      <c r="A17" s="6"/>
      <c r="B17" s="6"/>
      <c r="C17" s="6"/>
      <c r="D17" s="6"/>
      <c r="E17" s="34"/>
      <c r="F17" s="35"/>
      <c r="G17" s="34"/>
      <c r="H17" s="35"/>
      <c r="I17" s="34"/>
      <c r="J17" s="34"/>
    </row>
    <row r="18" spans="1:10" x14ac:dyDescent="0.25">
      <c r="A18" s="6"/>
      <c r="B18" s="6"/>
      <c r="C18" s="6"/>
      <c r="D18" s="6"/>
      <c r="E18" s="34"/>
      <c r="F18" s="35"/>
      <c r="G18" s="34"/>
      <c r="H18" s="35"/>
      <c r="I18" s="34"/>
      <c r="J18" s="34"/>
    </row>
    <row r="19" spans="1:10" s="1" customFormat="1" x14ac:dyDescent="0.25">
      <c r="A19" s="8" t="s">
        <v>13</v>
      </c>
      <c r="B19" s="8"/>
      <c r="C19" s="8"/>
      <c r="D19" s="8"/>
      <c r="E19" s="36"/>
      <c r="F19" s="35">
        <f>SUM(F11:F18)</f>
        <v>24800000</v>
      </c>
      <c r="G19" s="36"/>
      <c r="H19" s="35">
        <f>SUM(H11:H18)</f>
        <v>36060000</v>
      </c>
      <c r="I19" s="36"/>
      <c r="J19" s="35">
        <f>SUM(J11:J18)</f>
        <v>36127000</v>
      </c>
    </row>
    <row r="20" spans="1:10" x14ac:dyDescent="0.25">
      <c r="A20" s="6"/>
      <c r="B20" s="6"/>
      <c r="C20" s="6"/>
      <c r="D20" s="6"/>
      <c r="E20" s="7"/>
      <c r="F20" s="22"/>
      <c r="G20" s="7"/>
      <c r="H20" s="22"/>
      <c r="I20" s="7"/>
      <c r="J20" s="22"/>
    </row>
    <row r="21" spans="1:10" x14ac:dyDescent="0.25">
      <c r="A21" s="6"/>
      <c r="B21" s="6" t="s">
        <v>20</v>
      </c>
      <c r="C21" s="6"/>
      <c r="D21" s="6"/>
      <c r="E21" s="7"/>
      <c r="F21" s="35">
        <f>F19*18%</f>
        <v>4464000</v>
      </c>
      <c r="G21" s="28"/>
      <c r="H21" s="27" t="s">
        <v>31</v>
      </c>
      <c r="I21" s="28"/>
      <c r="J21" s="35">
        <f>J19*18%</f>
        <v>6502860</v>
      </c>
    </row>
    <row r="22" spans="1:10" x14ac:dyDescent="0.25">
      <c r="A22" s="6"/>
      <c r="B22" s="6"/>
      <c r="C22" s="6"/>
      <c r="D22" s="6"/>
      <c r="E22" s="7"/>
      <c r="F22" s="26"/>
      <c r="G22" s="7"/>
      <c r="H22" s="26"/>
      <c r="I22" s="7"/>
      <c r="J22" s="26"/>
    </row>
    <row r="23" spans="1:10" s="17" customFormat="1" x14ac:dyDescent="0.25">
      <c r="A23" s="7"/>
      <c r="B23" s="7"/>
      <c r="C23" s="7"/>
      <c r="D23" s="7"/>
      <c r="E23" s="7"/>
      <c r="F23" s="23"/>
      <c r="G23" s="7"/>
      <c r="H23" s="22"/>
      <c r="I23" s="7"/>
      <c r="J23" s="22"/>
    </row>
    <row r="24" spans="1:10" s="2" customFormat="1" ht="32.1" customHeight="1" x14ac:dyDescent="0.25">
      <c r="A24" s="29"/>
      <c r="B24" s="29"/>
      <c r="C24" s="10"/>
      <c r="D24" s="10"/>
      <c r="E24" s="11"/>
      <c r="F24" s="24"/>
      <c r="G24" s="11"/>
      <c r="H24" s="24"/>
      <c r="I24" s="11"/>
      <c r="J24" s="24"/>
    </row>
    <row r="25" spans="1:10" s="1" customFormat="1" x14ac:dyDescent="0.25">
      <c r="A25" s="8" t="s">
        <v>6</v>
      </c>
      <c r="B25" s="8"/>
      <c r="C25" s="8"/>
      <c r="D25" s="8"/>
      <c r="E25" s="9"/>
      <c r="F25" s="38">
        <f>F19+F21</f>
        <v>29264000</v>
      </c>
      <c r="G25" s="36"/>
      <c r="H25" s="37">
        <f>H19</f>
        <v>36060000</v>
      </c>
      <c r="I25" s="36"/>
      <c r="J25" s="37">
        <f>J19+J21</f>
        <v>42629860</v>
      </c>
    </row>
    <row r="28" spans="1:10" x14ac:dyDescent="0.25">
      <c r="A28" s="14" t="s">
        <v>14</v>
      </c>
      <c r="B28" s="14"/>
      <c r="C28" s="14" t="s">
        <v>32</v>
      </c>
      <c r="D28" s="14"/>
      <c r="E28" s="14"/>
      <c r="F28" s="25"/>
      <c r="G28" s="14"/>
      <c r="H28" s="25"/>
      <c r="I28" s="14"/>
      <c r="J28" s="14"/>
    </row>
  </sheetData>
  <mergeCells count="6">
    <mergeCell ref="A24:B24"/>
    <mergeCell ref="A1:B1"/>
    <mergeCell ref="E5:F5"/>
    <mergeCell ref="G5:H5"/>
    <mergeCell ref="I5:J5"/>
    <mergeCell ref="A6:B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TNM-Electrics-Pilot 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Karangwa Bureshyo</cp:lastModifiedBy>
  <cp:lastPrinted>2022-11-04T14:04:24Z</cp:lastPrinted>
  <dcterms:created xsi:type="dcterms:W3CDTF">2022-08-17T11:13:58Z</dcterms:created>
  <dcterms:modified xsi:type="dcterms:W3CDTF">2025-12-27T08:27:45Z</dcterms:modified>
</cp:coreProperties>
</file>