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535D7402-4DEA-40D8-B2B8-65FAD161B9F7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Adjudication-Roller crushers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5" l="1"/>
  <c r="J20" i="15"/>
  <c r="J10" i="15"/>
  <c r="J11" i="15"/>
  <c r="J12" i="15"/>
  <c r="J9" i="15"/>
  <c r="F10" i="15"/>
  <c r="F11" i="15"/>
  <c r="F12" i="15"/>
  <c r="F9" i="15"/>
  <c r="H14" i="15"/>
  <c r="H13" i="15"/>
  <c r="H12" i="15"/>
  <c r="H11" i="15"/>
  <c r="H10" i="15"/>
  <c r="H18" i="15" s="1"/>
  <c r="A10" i="15"/>
  <c r="A11" i="15" s="1"/>
  <c r="A12" i="15" s="1"/>
  <c r="A13" i="15" s="1"/>
  <c r="A14" i="15" s="1"/>
  <c r="H9" i="15"/>
  <c r="J18" i="15" l="1"/>
  <c r="H19" i="15"/>
  <c r="H22" i="15" s="1"/>
  <c r="F18" i="15"/>
  <c r="F22" i="15" s="1"/>
</calcChain>
</file>

<file path=xl/sharedStrings.xml><?xml version="1.0" encoding="utf-8"?>
<sst xmlns="http://schemas.openxmlformats.org/spreadsheetml/2006/main" count="60" uniqueCount="42">
  <si>
    <t>Tender validity</t>
  </si>
  <si>
    <t>Description</t>
  </si>
  <si>
    <t>Unit</t>
  </si>
  <si>
    <t>Item No</t>
  </si>
  <si>
    <t>INCO Term</t>
  </si>
  <si>
    <t>Delivery</t>
  </si>
  <si>
    <t>Payment Terms</t>
  </si>
  <si>
    <t>Sub total</t>
  </si>
  <si>
    <t>Adjudication Exchange Rate</t>
  </si>
  <si>
    <t>FCA</t>
  </si>
  <si>
    <t>Interest Rate for Payment in Advance (4.5%/12*Months of advance Payment)</t>
  </si>
  <si>
    <t>Mine: Trinity Nyakabingo mine</t>
  </si>
  <si>
    <t>21 Days</t>
  </si>
  <si>
    <t>30 days</t>
  </si>
  <si>
    <t>50% Advance payment</t>
  </si>
  <si>
    <t>Quantity</t>
  </si>
  <si>
    <t>20 Days</t>
  </si>
  <si>
    <t>21 DAYS</t>
  </si>
  <si>
    <t>30 Days</t>
  </si>
  <si>
    <t>WRIKU(HANGZOU) INTERNATIONAL BUSINESS CO LTD</t>
  </si>
  <si>
    <t>C&amp;F</t>
  </si>
  <si>
    <t>4 Weeks</t>
  </si>
  <si>
    <t>100% Advance payment.</t>
  </si>
  <si>
    <t>Roller crusher spares</t>
  </si>
  <si>
    <t>Roller crusher 2TPG400*300 (Roller size: 390mmX280mm Motor: 380v, 50Hz, 3P,4-5.5Kw*2)</t>
  </si>
  <si>
    <t>Set</t>
  </si>
  <si>
    <t>Ea</t>
  </si>
  <si>
    <t>Jaw crusher(PE200*300-Motor: 380V,50HZ, 3P,4-7.5Kw)</t>
  </si>
  <si>
    <t>Jaw crusher spares</t>
  </si>
  <si>
    <t>LCL-Sea freight</t>
  </si>
  <si>
    <t>Packing cost</t>
  </si>
  <si>
    <t>Discount(5%)</t>
  </si>
  <si>
    <t>Total Usd</t>
  </si>
  <si>
    <t>Unit price Usd</t>
  </si>
  <si>
    <t>BLUE GEAR MACHINERY LTD</t>
  </si>
  <si>
    <t>MACHINES OUTILS LTD</t>
  </si>
  <si>
    <t>Enquiry number &amp; Description: 015/2025 BR</t>
  </si>
  <si>
    <t>Enquiry Issue Date: 14/07/2025</t>
  </si>
  <si>
    <t>Enquiry Close Date: 18/08/2025</t>
  </si>
  <si>
    <t>Unit price Rwf</t>
  </si>
  <si>
    <t>1usd: Rwf1,450</t>
  </si>
  <si>
    <t>VAT (18%)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</si>
</sst>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0_);_(* \(#,##0.0000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5" xfId="0" applyFont="1" applyBorder="1"/>
    <xf numFmtId="3" fontId="2" fillId="0" borderId="1" xfId="0" applyNumberFormat="1" applyFont="1" applyBorder="1"/>
    <xf numFmtId="0" fontId="1" fillId="0" borderId="6" xfId="0" applyFont="1" applyBorder="1"/>
    <xf numFmtId="0" fontId="1" fillId="0" borderId="7" xfId="0" applyFont="1" applyBorder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4" fillId="0" borderId="0" xfId="1" applyNumberFormat="1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2" fillId="0" borderId="1" xfId="0" applyNumberFormat="1" applyFont="1" applyBorder="1"/>
    <xf numFmtId="3" fontId="1" fillId="3" borderId="2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B883-7CBD-4F3C-8A15-1B911D8E7F21}">
  <dimension ref="A1:J22"/>
  <sheetViews>
    <sheetView tabSelected="1" workbookViewId="0">
      <selection activeCell="G24" sqref="G24"/>
    </sheetView>
  </sheetViews>
  <sheetFormatPr defaultRowHeight="15" x14ac:dyDescent="0.25"/>
  <cols>
    <col min="1" max="1" width="14" customWidth="1"/>
    <col min="2" max="2" width="32" customWidth="1"/>
    <col min="3" max="3" width="7.140625" customWidth="1"/>
    <col min="4" max="4" width="12.7109375" customWidth="1"/>
    <col min="5" max="5" width="17.7109375" bestFit="1" customWidth="1"/>
    <col min="7" max="7" width="41.140625" bestFit="1" customWidth="1"/>
    <col min="8" max="8" width="19.85546875" customWidth="1"/>
    <col min="9" max="9" width="21.85546875" bestFit="1" customWidth="1"/>
    <col min="10" max="10" width="18.28515625" bestFit="1" customWidth="1"/>
  </cols>
  <sheetData>
    <row r="1" spans="1:10" x14ac:dyDescent="0.25">
      <c r="A1" s="1" t="s">
        <v>11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37</v>
      </c>
      <c r="B3" s="2"/>
      <c r="C3" s="2"/>
      <c r="D3" s="2"/>
      <c r="E3" s="3" t="s">
        <v>35</v>
      </c>
      <c r="F3" s="3"/>
      <c r="G3" s="3" t="s">
        <v>19</v>
      </c>
      <c r="H3" s="3"/>
      <c r="I3" s="3" t="s">
        <v>34</v>
      </c>
      <c r="J3" s="3"/>
    </row>
    <row r="4" spans="1:10" x14ac:dyDescent="0.25">
      <c r="A4" s="1" t="s">
        <v>38</v>
      </c>
      <c r="B4" s="2"/>
      <c r="C4" s="2"/>
      <c r="D4" s="2"/>
      <c r="E4" s="4" t="s">
        <v>0</v>
      </c>
      <c r="F4" s="4" t="s">
        <v>13</v>
      </c>
      <c r="G4" s="4" t="s">
        <v>0</v>
      </c>
      <c r="H4" s="4" t="s">
        <v>16</v>
      </c>
      <c r="I4" s="4" t="s">
        <v>0</v>
      </c>
      <c r="J4" s="4" t="s">
        <v>18</v>
      </c>
    </row>
    <row r="5" spans="1:10" ht="15.75" x14ac:dyDescent="0.25">
      <c r="A5" s="1" t="s">
        <v>8</v>
      </c>
      <c r="B5" s="2"/>
      <c r="C5" s="18" t="s">
        <v>40</v>
      </c>
      <c r="D5" s="2"/>
      <c r="E5" s="4" t="s">
        <v>4</v>
      </c>
      <c r="F5" s="4" t="s">
        <v>9</v>
      </c>
      <c r="G5" s="4" t="s">
        <v>4</v>
      </c>
      <c r="H5" s="4" t="s">
        <v>20</v>
      </c>
      <c r="I5" s="4" t="s">
        <v>4</v>
      </c>
      <c r="J5" s="4" t="s">
        <v>9</v>
      </c>
    </row>
    <row r="6" spans="1:10" x14ac:dyDescent="0.25">
      <c r="A6" s="2"/>
      <c r="B6" s="2"/>
      <c r="C6" s="2"/>
      <c r="D6" s="2"/>
      <c r="E6" s="4" t="s">
        <v>5</v>
      </c>
      <c r="F6" s="4" t="s">
        <v>12</v>
      </c>
      <c r="G6" s="4" t="s">
        <v>5</v>
      </c>
      <c r="H6" s="4" t="s">
        <v>21</v>
      </c>
      <c r="I6" s="4" t="s">
        <v>5</v>
      </c>
      <c r="J6" s="4" t="s">
        <v>17</v>
      </c>
    </row>
    <row r="7" spans="1:10" x14ac:dyDescent="0.25">
      <c r="A7" s="2"/>
      <c r="B7" s="2"/>
      <c r="C7" s="2"/>
      <c r="D7" s="2"/>
      <c r="E7" s="6" t="s">
        <v>6</v>
      </c>
      <c r="F7" s="6" t="s">
        <v>14</v>
      </c>
      <c r="G7" s="6" t="s">
        <v>6</v>
      </c>
      <c r="H7" s="4" t="s">
        <v>22</v>
      </c>
      <c r="I7" s="6" t="s">
        <v>6</v>
      </c>
      <c r="J7" s="6" t="s">
        <v>14</v>
      </c>
    </row>
    <row r="8" spans="1:10" x14ac:dyDescent="0.25">
      <c r="A8" s="25" t="s">
        <v>3</v>
      </c>
      <c r="B8" s="25" t="s">
        <v>1</v>
      </c>
      <c r="C8" s="25" t="s">
        <v>2</v>
      </c>
      <c r="D8" s="25" t="s">
        <v>15</v>
      </c>
      <c r="E8" s="25" t="s">
        <v>39</v>
      </c>
      <c r="F8" s="25" t="s">
        <v>32</v>
      </c>
      <c r="G8" s="25" t="s">
        <v>33</v>
      </c>
      <c r="H8" s="25" t="s">
        <v>32</v>
      </c>
      <c r="I8" s="25" t="s">
        <v>39</v>
      </c>
      <c r="J8" s="25" t="s">
        <v>32</v>
      </c>
    </row>
    <row r="9" spans="1:10" ht="36" x14ac:dyDescent="0.25">
      <c r="A9" s="15">
        <v>1</v>
      </c>
      <c r="B9" s="13" t="s">
        <v>24</v>
      </c>
      <c r="C9" s="16" t="s">
        <v>25</v>
      </c>
      <c r="D9" s="19">
        <v>1</v>
      </c>
      <c r="E9" s="16">
        <v>8000000</v>
      </c>
      <c r="F9" s="16">
        <f>(D9*E9)/1450</f>
        <v>5517.2413793103451</v>
      </c>
      <c r="G9" s="16">
        <v>6130</v>
      </c>
      <c r="H9" s="17">
        <f>D9*G9</f>
        <v>6130</v>
      </c>
      <c r="I9" s="16">
        <v>12300000</v>
      </c>
      <c r="J9" s="16">
        <f>(D9*I9)/1450</f>
        <v>8482.7586206896558</v>
      </c>
    </row>
    <row r="10" spans="1:10" x14ac:dyDescent="0.25">
      <c r="A10" s="15">
        <f>1+A9</f>
        <v>2</v>
      </c>
      <c r="B10" s="13" t="s">
        <v>23</v>
      </c>
      <c r="C10" s="16" t="s">
        <v>26</v>
      </c>
      <c r="D10" s="19">
        <v>6</v>
      </c>
      <c r="E10" s="16">
        <v>3200000</v>
      </c>
      <c r="F10" s="16">
        <f t="shared" ref="F10:F12" si="0">(D10*E10)/1450</f>
        <v>13241.379310344828</v>
      </c>
      <c r="G10" s="16">
        <v>647</v>
      </c>
      <c r="H10" s="17">
        <f>D10*G10</f>
        <v>3882</v>
      </c>
      <c r="I10" s="16">
        <v>2090000</v>
      </c>
      <c r="J10" s="16">
        <f>(D10*I10)/1450</f>
        <v>8648.2758620689656</v>
      </c>
    </row>
    <row r="11" spans="1:10" ht="24" x14ac:dyDescent="0.25">
      <c r="A11" s="15">
        <f t="shared" ref="A11:A14" si="1">1+A10</f>
        <v>3</v>
      </c>
      <c r="B11" s="13" t="s">
        <v>27</v>
      </c>
      <c r="C11" s="16" t="s">
        <v>25</v>
      </c>
      <c r="D11" s="19">
        <v>1</v>
      </c>
      <c r="E11" s="16">
        <v>11000000</v>
      </c>
      <c r="F11" s="16">
        <f t="shared" si="0"/>
        <v>7586.2068965517237</v>
      </c>
      <c r="G11" s="16">
        <v>8357</v>
      </c>
      <c r="H11" s="17">
        <f>D11*G11</f>
        <v>8357</v>
      </c>
      <c r="I11" s="16">
        <v>5390000</v>
      </c>
      <c r="J11" s="16">
        <f t="shared" ref="J11:J12" si="2">(D11*I11)/1450</f>
        <v>3717.2413793103447</v>
      </c>
    </row>
    <row r="12" spans="1:10" x14ac:dyDescent="0.25">
      <c r="A12" s="15">
        <f t="shared" si="1"/>
        <v>4</v>
      </c>
      <c r="B12" s="13" t="s">
        <v>28</v>
      </c>
      <c r="C12" s="16" t="s">
        <v>26</v>
      </c>
      <c r="D12" s="19">
        <v>6</v>
      </c>
      <c r="E12" s="16">
        <v>900000</v>
      </c>
      <c r="F12" s="16">
        <f t="shared" si="0"/>
        <v>3724.1379310344828</v>
      </c>
      <c r="G12" s="16">
        <v>613</v>
      </c>
      <c r="H12" s="17">
        <f>D12*G12</f>
        <v>3678</v>
      </c>
      <c r="I12" s="16">
        <v>451000</v>
      </c>
      <c r="J12" s="16">
        <f t="shared" si="2"/>
        <v>1866.2068965517242</v>
      </c>
    </row>
    <row r="13" spans="1:10" ht="24" x14ac:dyDescent="0.25">
      <c r="A13" s="15">
        <f t="shared" si="1"/>
        <v>5</v>
      </c>
      <c r="B13" s="13" t="s">
        <v>29</v>
      </c>
      <c r="C13" s="16" t="s">
        <v>26</v>
      </c>
      <c r="D13" s="19">
        <v>1</v>
      </c>
      <c r="E13" s="23"/>
      <c r="F13" s="23"/>
      <c r="G13" s="16">
        <v>1311</v>
      </c>
      <c r="H13" s="17">
        <f>D13*G13</f>
        <v>1311</v>
      </c>
      <c r="I13" s="23"/>
      <c r="J13" s="24"/>
    </row>
    <row r="14" spans="1:10" ht="24" x14ac:dyDescent="0.25">
      <c r="A14" s="15">
        <f t="shared" si="1"/>
        <v>6</v>
      </c>
      <c r="B14" s="13" t="s">
        <v>30</v>
      </c>
      <c r="C14" s="16" t="s">
        <v>26</v>
      </c>
      <c r="D14" s="19">
        <v>3</v>
      </c>
      <c r="E14" s="23"/>
      <c r="F14" s="23"/>
      <c r="G14" s="16">
        <v>120</v>
      </c>
      <c r="H14" s="17">
        <f>D14*G14</f>
        <v>360</v>
      </c>
      <c r="I14" s="23"/>
      <c r="J14" s="24"/>
    </row>
    <row r="15" spans="1:10" x14ac:dyDescent="0.25">
      <c r="A15" s="15"/>
      <c r="B15" s="13"/>
      <c r="C15" s="16"/>
      <c r="D15" s="19"/>
      <c r="E15" s="16"/>
      <c r="F15" s="16"/>
      <c r="G15" s="16"/>
      <c r="H15" s="17"/>
      <c r="I15" s="16"/>
      <c r="J15" s="17"/>
    </row>
    <row r="16" spans="1:10" x14ac:dyDescent="0.25">
      <c r="A16" s="15"/>
      <c r="B16" s="13"/>
      <c r="C16" s="16"/>
      <c r="D16" s="19"/>
      <c r="E16" s="16"/>
      <c r="F16" s="16"/>
      <c r="G16" s="16"/>
      <c r="H16" s="17"/>
      <c r="I16" s="16"/>
      <c r="J16" s="17"/>
    </row>
    <row r="17" spans="1:10" x14ac:dyDescent="0.25">
      <c r="A17" s="15"/>
      <c r="B17" s="13"/>
      <c r="C17" s="16"/>
      <c r="D17" s="19"/>
      <c r="E17" s="16"/>
      <c r="F17" s="16"/>
      <c r="G17" s="16"/>
      <c r="H17" s="17"/>
      <c r="I17" s="16"/>
      <c r="J17" s="17"/>
    </row>
    <row r="18" spans="1:10" x14ac:dyDescent="0.25">
      <c r="A18" s="3" t="s">
        <v>7</v>
      </c>
      <c r="B18" s="14"/>
      <c r="C18" s="4"/>
      <c r="D18" s="20"/>
      <c r="E18" s="4"/>
      <c r="F18" s="9">
        <f>SUM(F9:F17)</f>
        <v>30068.96551724138</v>
      </c>
      <c r="G18" s="4"/>
      <c r="H18" s="9">
        <f>SUM(H9:H17)</f>
        <v>23718</v>
      </c>
      <c r="I18" s="4"/>
      <c r="J18" s="9">
        <f>SUM(J9:J17)</f>
        <v>22714.482758620692</v>
      </c>
    </row>
    <row r="19" spans="1:10" x14ac:dyDescent="0.25">
      <c r="A19" s="3" t="s">
        <v>31</v>
      </c>
      <c r="B19" s="14"/>
      <c r="C19" s="4"/>
      <c r="D19" s="21"/>
      <c r="E19" s="4"/>
      <c r="F19" s="9"/>
      <c r="G19" s="4"/>
      <c r="H19" s="9">
        <f>H18*0.05</f>
        <v>1185.9000000000001</v>
      </c>
      <c r="I19" s="4"/>
      <c r="J19" s="7"/>
    </row>
    <row r="20" spans="1:10" x14ac:dyDescent="0.25">
      <c r="A20" s="3" t="s">
        <v>41</v>
      </c>
      <c r="B20" s="14"/>
      <c r="C20" s="4"/>
      <c r="D20" s="21"/>
      <c r="E20" s="4"/>
      <c r="F20" s="9"/>
      <c r="G20" s="4"/>
      <c r="H20" s="9"/>
      <c r="I20" s="4"/>
      <c r="J20" s="7">
        <f>J18*18%</f>
        <v>4088.6068965517243</v>
      </c>
    </row>
    <row r="21" spans="1:10" x14ac:dyDescent="0.25">
      <c r="A21" s="4" t="s">
        <v>10</v>
      </c>
      <c r="B21" s="4"/>
      <c r="C21" s="11"/>
      <c r="D21" s="21"/>
      <c r="E21" s="4"/>
      <c r="F21" s="4"/>
      <c r="G21" s="4"/>
      <c r="H21" s="4"/>
      <c r="I21" s="4"/>
      <c r="J21" s="4"/>
    </row>
    <row r="22" spans="1:10" x14ac:dyDescent="0.25">
      <c r="A22" s="3" t="s">
        <v>32</v>
      </c>
      <c r="B22" s="5"/>
      <c r="C22" s="8"/>
      <c r="D22" s="8"/>
      <c r="E22" s="10"/>
      <c r="F22" s="22">
        <f>F18-F19</f>
        <v>30068.96551724138</v>
      </c>
      <c r="G22" s="9"/>
      <c r="H22" s="12">
        <f>H18-H19</f>
        <v>22532.1</v>
      </c>
      <c r="I22" s="9"/>
      <c r="J22" s="9">
        <f>SUM(J18:J20)</f>
        <v>26803.089655172414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Adjudication-Roller crushers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2025-09-23T09:34:16Z</cp:lastPrinted>
  <dcterms:created xsi:type="dcterms:W3CDTF">2022-11-27T08:17:38Z</dcterms:created>
  <dcterms:modified xsi:type="dcterms:W3CDTF">2025-10-03T12:55:00Z</dcterms:modified>
</cp:coreProperties>
</file>