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ROGERS\C\DESKTOP\Adjudication templates\"/>
    </mc:Choice>
  </mc:AlternateContent>
  <xr:revisionPtr revIDLastSave="0" documentId="13_ncr:1_{0346127B-E48D-4F90-ABCF-4B4F3C93F3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ller Crusher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E12" i="14"/>
  <c r="F12" i="14" s="1"/>
  <c r="E11" i="14"/>
  <c r="F11" i="14" s="1"/>
  <c r="E10" i="14"/>
  <c r="F10" i="14" s="1"/>
  <c r="E9" i="14"/>
  <c r="F9" i="14" s="1"/>
  <c r="J12" i="14"/>
  <c r="J11" i="14"/>
  <c r="J10" i="14"/>
  <c r="H10" i="14"/>
  <c r="H11" i="14"/>
  <c r="H12" i="14"/>
  <c r="H13" i="14"/>
  <c r="H14" i="14"/>
  <c r="A10" i="14"/>
  <c r="A11" i="14" s="1"/>
  <c r="A12" i="14" s="1"/>
  <c r="A13" i="14" s="1"/>
  <c r="A14" i="14" s="1"/>
  <c r="H9" i="14"/>
  <c r="H18" i="14" l="1"/>
  <c r="H19" i="14" s="1"/>
  <c r="J18" i="14"/>
  <c r="F18" i="14"/>
  <c r="F21" i="14" s="1"/>
  <c r="H21" i="14" l="1"/>
  <c r="J21" i="14"/>
</calcChain>
</file>

<file path=xl/sharedStrings.xml><?xml version="1.0" encoding="utf-8"?>
<sst xmlns="http://schemas.openxmlformats.org/spreadsheetml/2006/main" count="68" uniqueCount="49">
  <si>
    <t>Tender validity</t>
  </si>
  <si>
    <t>Description</t>
  </si>
  <si>
    <t>Unit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</si>
  <si>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</si>
  <si>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</si>
  <si>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</si>
  <si>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</si>
  <si>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</si>
  <si>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</si>
  <si>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</si>
  <si>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</si>
  <si>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</si>
  <si>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Originator Recommendation</t>
  </si>
  <si>
    <t>Adjudication Exchange Rate</t>
  </si>
  <si>
    <t>Commercial Recommendation,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</si>
  <si>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</si>
  <si>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</si>
  <si>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</si>
  <si>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</si>
  <si>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</si>
  <si>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21 Days</t>
  </si>
  <si>
    <t>30 days</t>
  </si>
  <si>
    <t>50% Advance payment</t>
  </si>
  <si>
    <t>Quantity</t>
  </si>
  <si>
    <t>20 Days</t>
  </si>
  <si>
    <t>21 DAYS</t>
  </si>
  <si>
    <t>30 Days</t>
  </si>
  <si>
    <t>WRIKU(HANGZOU) INTERNATIONAL BUSINESS CO LTD</t>
  </si>
  <si>
    <t>C&amp;F</t>
  </si>
  <si>
    <t>4 Weeks</t>
  </si>
  <si>
    <t>100% Advance payment.</t>
  </si>
  <si>
    <t>Roller crusher spares</t>
  </si>
  <si>
    <t>Roller crusher 2TPG400*300 (Roller size: 390mmX280mm Motor: 380v, 50Hz, 3P,4-5.5Kw*2)</t>
  </si>
  <si>
    <t>Set</t>
  </si>
  <si>
    <t>Ea</t>
  </si>
  <si>
    <t>Jaw crusher(PE200*300-Motor: 380V,50HZ, 3P,4-7.5Kw)</t>
  </si>
  <si>
    <t>Jaw crusher spares</t>
  </si>
  <si>
    <t>LCL-Sea freight</t>
  </si>
  <si>
    <t>Packing cost</t>
  </si>
  <si>
    <t>Discount(5%)</t>
  </si>
  <si>
    <t>Total Usd</t>
  </si>
  <si>
    <t>Unit price Usd</t>
  </si>
  <si>
    <t>BLUE GEAR MACHINERY LTD</t>
  </si>
  <si>
    <t>MACHINES OUTILS LTD</t>
  </si>
  <si>
    <t>Enquiry number &amp; Description: 015/2025 BR</t>
  </si>
  <si>
    <t>Enquiry Issue Date: 14/07/2025</t>
  </si>
  <si>
    <t>Enquiry Close Date: 18/08/2025</t>
  </si>
  <si>
    <t>We recommend WRIKU(HANGZHOU) INTERNATIONAL BUSINESS COMPANY LTD due to their competitive prices compared to the other tenderers in the attached quotations.</t>
  </si>
  <si>
    <r>
      <rPr>
        <b/>
        <sz val="9"/>
        <color theme="1"/>
        <rFont val="Calibri"/>
        <family val="2"/>
        <scheme val="minor"/>
      </rPr>
      <t xml:space="preserve">Note: </t>
    </r>
    <r>
      <rPr>
        <sz val="9"/>
        <color theme="1"/>
        <rFont val="Calibri"/>
        <family val="2"/>
        <scheme val="minor"/>
      </rPr>
      <t xml:space="preserve">The prices for blue gear were tax enxlusive, I therefore factored in 25% duty and 5% WHT.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</si>
</sst>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00_);_(* \(#,##0.000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rgb="FF2021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64" fontId="4" fillId="0" borderId="0" xfId="1" applyNumberFormat="1" applyFont="1"/>
    <xf numFmtId="3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0" fillId="0" borderId="0" xfId="1" applyNumberFormat="1" applyFont="1"/>
    <xf numFmtId="4" fontId="2" fillId="0" borderId="1" xfId="0" applyNumberFormat="1" applyFont="1" applyBorder="1"/>
    <xf numFmtId="3" fontId="1" fillId="3" borderId="2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2"/>
  <sheetViews>
    <sheetView tabSelected="1" workbookViewId="0">
      <selection activeCell="K24" sqref="K24"/>
    </sheetView>
  </sheetViews>
  <sheetFormatPr defaultRowHeight="15" x14ac:dyDescent="0.25"/>
  <cols>
    <col min="1" max="1" width="13.28515625" customWidth="1"/>
    <col min="2" max="2" width="26.42578125" customWidth="1"/>
    <col min="3" max="3" width="19.85546875" customWidth="1"/>
    <col min="4" max="4" width="7.85546875" customWidth="1"/>
    <col min="5" max="5" width="15" customWidth="1"/>
    <col min="6" max="6" width="18.85546875" customWidth="1"/>
    <col min="7" max="7" width="43.42578125" customWidth="1"/>
    <col min="8" max="8" width="19.5703125" bestFit="1" customWidth="1"/>
    <col min="9" max="9" width="19.85546875" customWidth="1"/>
    <col min="10" max="10" width="18.28515625" bestFit="1" customWidth="1"/>
    <col min="12" max="12" width="14.28515625" bestFit="1" customWidth="1"/>
  </cols>
  <sheetData>
    <row r="1" spans="1:10" x14ac:dyDescent="0.25">
      <c r="A1" s="1" t="s">
        <v>18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44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45</v>
      </c>
      <c r="B3" s="2"/>
      <c r="C3" s="2"/>
      <c r="D3" s="2"/>
      <c r="E3" s="3" t="s">
        <v>43</v>
      </c>
      <c r="F3" s="3"/>
      <c r="G3" s="3" t="s">
        <v>27</v>
      </c>
      <c r="H3" s="3"/>
      <c r="I3" s="3" t="s">
        <v>42</v>
      </c>
      <c r="J3" s="3"/>
    </row>
    <row r="4" spans="1:10" x14ac:dyDescent="0.25">
      <c r="A4" s="1" t="s">
        <v>46</v>
      </c>
      <c r="B4" s="2"/>
      <c r="C4" s="2"/>
      <c r="D4" s="2"/>
      <c r="E4" s="4" t="s">
        <v>0</v>
      </c>
      <c r="F4" s="4" t="s">
        <v>21</v>
      </c>
      <c r="G4" s="4" t="s">
        <v>0</v>
      </c>
      <c r="H4" s="4" t="s">
        <v>24</v>
      </c>
      <c r="I4" s="4" t="s">
        <v>0</v>
      </c>
      <c r="J4" s="4" t="s">
        <v>26</v>
      </c>
    </row>
    <row r="5" spans="1:10" ht="15.75" x14ac:dyDescent="0.25">
      <c r="A5" s="1" t="s">
        <v>13</v>
      </c>
      <c r="B5" s="2"/>
      <c r="C5" s="23">
        <v>6.8999999999999997E-4</v>
      </c>
      <c r="D5" s="2"/>
      <c r="E5" s="4" t="s">
        <v>4</v>
      </c>
      <c r="F5" s="4" t="s">
        <v>16</v>
      </c>
      <c r="G5" s="4" t="s">
        <v>4</v>
      </c>
      <c r="H5" s="4" t="s">
        <v>28</v>
      </c>
      <c r="I5" s="4" t="s">
        <v>4</v>
      </c>
      <c r="J5" s="4" t="s">
        <v>16</v>
      </c>
    </row>
    <row r="6" spans="1:10" x14ac:dyDescent="0.25">
      <c r="A6" s="2"/>
      <c r="B6" s="2"/>
      <c r="C6" s="2"/>
      <c r="D6" s="2"/>
      <c r="E6" s="4" t="s">
        <v>5</v>
      </c>
      <c r="F6" s="4" t="s">
        <v>20</v>
      </c>
      <c r="G6" s="4" t="s">
        <v>5</v>
      </c>
      <c r="H6" s="4" t="s">
        <v>29</v>
      </c>
      <c r="I6" s="4" t="s">
        <v>5</v>
      </c>
      <c r="J6" s="4" t="s">
        <v>25</v>
      </c>
    </row>
    <row r="7" spans="1:10" x14ac:dyDescent="0.25">
      <c r="A7" s="2"/>
      <c r="B7" s="2"/>
      <c r="C7" s="2"/>
      <c r="D7" s="2"/>
      <c r="E7" s="6" t="s">
        <v>6</v>
      </c>
      <c r="F7" s="6" t="s">
        <v>22</v>
      </c>
      <c r="G7" s="6" t="s">
        <v>6</v>
      </c>
      <c r="H7" s="4" t="s">
        <v>30</v>
      </c>
      <c r="I7" s="6" t="s">
        <v>6</v>
      </c>
      <c r="J7" s="6" t="s">
        <v>22</v>
      </c>
    </row>
    <row r="8" spans="1:10" x14ac:dyDescent="0.25">
      <c r="A8" s="7" t="s">
        <v>3</v>
      </c>
      <c r="B8" s="7" t="s">
        <v>1</v>
      </c>
      <c r="C8" s="7" t="s">
        <v>2</v>
      </c>
      <c r="D8" s="7" t="s">
        <v>23</v>
      </c>
      <c r="E8" s="7" t="s">
        <v>41</v>
      </c>
      <c r="F8" s="7" t="s">
        <v>40</v>
      </c>
      <c r="G8" s="7" t="s">
        <v>41</v>
      </c>
      <c r="H8" s="7" t="s">
        <v>40</v>
      </c>
      <c r="I8" s="7" t="s">
        <v>41</v>
      </c>
      <c r="J8" s="7" t="s">
        <v>40</v>
      </c>
    </row>
    <row r="9" spans="1:10" ht="36" x14ac:dyDescent="0.25">
      <c r="A9" s="20">
        <v>1</v>
      </c>
      <c r="B9" s="18" t="s">
        <v>32</v>
      </c>
      <c r="C9" s="21" t="s">
        <v>33</v>
      </c>
      <c r="D9" s="24">
        <v>1</v>
      </c>
      <c r="E9" s="21">
        <f>8000000*C5</f>
        <v>5520</v>
      </c>
      <c r="F9" s="21">
        <f>D9*E9</f>
        <v>5520</v>
      </c>
      <c r="G9" s="21">
        <v>6130</v>
      </c>
      <c r="H9" s="22">
        <f>D9*G9</f>
        <v>6130</v>
      </c>
      <c r="I9" s="21">
        <v>10863.36</v>
      </c>
      <c r="J9" s="22">
        <f>D9*I9</f>
        <v>10863.36</v>
      </c>
    </row>
    <row r="10" spans="1:10" x14ac:dyDescent="0.25">
      <c r="A10" s="20">
        <f>1+A9</f>
        <v>2</v>
      </c>
      <c r="B10" s="18" t="s">
        <v>31</v>
      </c>
      <c r="C10" s="21" t="s">
        <v>34</v>
      </c>
      <c r="D10" s="24">
        <v>6</v>
      </c>
      <c r="E10" s="21">
        <f>3200000*C5</f>
        <v>2208</v>
      </c>
      <c r="F10" s="21">
        <f>D10*E10</f>
        <v>13248</v>
      </c>
      <c r="G10" s="21">
        <v>647</v>
      </c>
      <c r="H10" s="22">
        <f t="shared" ref="H10:H14" si="0">D10*G10</f>
        <v>3882</v>
      </c>
      <c r="I10" s="21">
        <v>1845.76</v>
      </c>
      <c r="J10" s="22">
        <f>D10*I10</f>
        <v>11074.56</v>
      </c>
    </row>
    <row r="11" spans="1:10" ht="24" x14ac:dyDescent="0.25">
      <c r="A11" s="20">
        <f t="shared" ref="A11:A14" si="1">1+A10</f>
        <v>3</v>
      </c>
      <c r="B11" s="18" t="s">
        <v>35</v>
      </c>
      <c r="C11" s="21" t="s">
        <v>33</v>
      </c>
      <c r="D11" s="24">
        <v>1</v>
      </c>
      <c r="E11" s="21">
        <f>11000000*C5</f>
        <v>7590</v>
      </c>
      <c r="F11" s="21">
        <f t="shared" ref="F11:F12" si="2">D11*E11</f>
        <v>7590</v>
      </c>
      <c r="G11" s="21">
        <v>8357</v>
      </c>
      <c r="H11" s="22">
        <f t="shared" si="0"/>
        <v>8357</v>
      </c>
      <c r="I11" s="21">
        <v>7549.57</v>
      </c>
      <c r="J11" s="22">
        <f>D11*I11</f>
        <v>7549.57</v>
      </c>
    </row>
    <row r="12" spans="1:10" x14ac:dyDescent="0.25">
      <c r="A12" s="20">
        <f t="shared" si="1"/>
        <v>4</v>
      </c>
      <c r="B12" s="18" t="s">
        <v>36</v>
      </c>
      <c r="C12" s="21" t="s">
        <v>34</v>
      </c>
      <c r="D12" s="24">
        <v>6</v>
      </c>
      <c r="E12" s="21">
        <f>900000*C5</f>
        <v>621</v>
      </c>
      <c r="F12" s="21">
        <f t="shared" si="2"/>
        <v>3726</v>
      </c>
      <c r="G12" s="21">
        <v>613</v>
      </c>
      <c r="H12" s="22">
        <f t="shared" si="0"/>
        <v>3678</v>
      </c>
      <c r="I12" s="21">
        <v>398.08</v>
      </c>
      <c r="J12" s="22">
        <f>D12*I12</f>
        <v>2388.48</v>
      </c>
    </row>
    <row r="13" spans="1:10" x14ac:dyDescent="0.25">
      <c r="A13" s="20">
        <f t="shared" si="1"/>
        <v>5</v>
      </c>
      <c r="B13" s="18" t="s">
        <v>37</v>
      </c>
      <c r="C13" s="21" t="s">
        <v>34</v>
      </c>
      <c r="D13" s="24">
        <v>1</v>
      </c>
      <c r="E13" s="29"/>
      <c r="F13" s="29"/>
      <c r="G13" s="21">
        <v>1311</v>
      </c>
      <c r="H13" s="22">
        <f t="shared" si="0"/>
        <v>1311</v>
      </c>
      <c r="I13" s="29"/>
      <c r="J13" s="30"/>
    </row>
    <row r="14" spans="1:10" x14ac:dyDescent="0.25">
      <c r="A14" s="20">
        <f t="shared" si="1"/>
        <v>6</v>
      </c>
      <c r="B14" s="18" t="s">
        <v>38</v>
      </c>
      <c r="C14" s="21" t="s">
        <v>34</v>
      </c>
      <c r="D14" s="24">
        <v>3</v>
      </c>
      <c r="E14" s="29"/>
      <c r="F14" s="29"/>
      <c r="G14" s="21">
        <v>120</v>
      </c>
      <c r="H14" s="22">
        <f t="shared" si="0"/>
        <v>360</v>
      </c>
      <c r="I14" s="29"/>
      <c r="J14" s="30"/>
    </row>
    <row r="15" spans="1:10" x14ac:dyDescent="0.25">
      <c r="A15" s="20"/>
      <c r="B15" s="18"/>
      <c r="C15" s="21"/>
      <c r="D15" s="24"/>
      <c r="E15" s="21"/>
      <c r="F15" s="21"/>
      <c r="G15" s="21"/>
      <c r="H15" s="22"/>
      <c r="I15" s="21"/>
      <c r="J15" s="22"/>
    </row>
    <row r="16" spans="1:10" x14ac:dyDescent="0.25">
      <c r="A16" s="20"/>
      <c r="B16" s="18"/>
      <c r="C16" s="21"/>
      <c r="D16" s="24"/>
      <c r="E16" s="21"/>
      <c r="F16" s="21"/>
      <c r="G16" s="21"/>
      <c r="H16" s="22"/>
      <c r="I16" s="21"/>
      <c r="J16" s="22"/>
    </row>
    <row r="17" spans="1:12" x14ac:dyDescent="0.25">
      <c r="A17" s="20"/>
      <c r="B17" s="18"/>
      <c r="C17" s="21"/>
      <c r="D17" s="24"/>
      <c r="E17" s="21"/>
      <c r="F17" s="21"/>
      <c r="G17" s="21"/>
      <c r="H17" s="22"/>
      <c r="I17" s="21"/>
      <c r="J17" s="22"/>
    </row>
    <row r="18" spans="1:12" x14ac:dyDescent="0.25">
      <c r="A18" s="3" t="s">
        <v>7</v>
      </c>
      <c r="B18" s="19"/>
      <c r="C18" s="4"/>
      <c r="D18" s="25"/>
      <c r="E18" s="4"/>
      <c r="F18" s="12">
        <f>SUM(F9:F17)</f>
        <v>30084</v>
      </c>
      <c r="G18" s="4"/>
      <c r="H18" s="12">
        <f>SUM(H9:H17)</f>
        <v>23718</v>
      </c>
      <c r="I18" s="4"/>
      <c r="J18" s="12">
        <f>SUM(J9:J17)</f>
        <v>31875.969999999998</v>
      </c>
    </row>
    <row r="19" spans="1:12" x14ac:dyDescent="0.25">
      <c r="A19" s="3" t="s">
        <v>39</v>
      </c>
      <c r="B19" s="19"/>
      <c r="C19" s="4"/>
      <c r="D19" s="26"/>
      <c r="E19" s="4"/>
      <c r="F19" s="12"/>
      <c r="G19" s="4"/>
      <c r="H19" s="12">
        <f>H18*0.05</f>
        <v>1185.9000000000001</v>
      </c>
      <c r="I19" s="4"/>
      <c r="J19" s="8"/>
    </row>
    <row r="20" spans="1:12" x14ac:dyDescent="0.25">
      <c r="A20" s="4" t="s">
        <v>17</v>
      </c>
      <c r="B20" s="4"/>
      <c r="C20" s="14"/>
      <c r="D20" s="26"/>
      <c r="E20" s="4"/>
      <c r="F20" s="4"/>
      <c r="G20" s="4"/>
      <c r="H20" s="4"/>
      <c r="I20" s="4"/>
      <c r="J20" s="4"/>
    </row>
    <row r="21" spans="1:12" x14ac:dyDescent="0.25">
      <c r="A21" s="3" t="s">
        <v>40</v>
      </c>
      <c r="B21" s="5"/>
      <c r="C21" s="9"/>
      <c r="D21" s="9"/>
      <c r="E21" s="13"/>
      <c r="F21" s="28">
        <f>F18-F19</f>
        <v>30084</v>
      </c>
      <c r="G21" s="12"/>
      <c r="H21" s="17">
        <f>H18-H19</f>
        <v>22532.1</v>
      </c>
      <c r="I21" s="12"/>
      <c r="J21" s="12">
        <f>J18</f>
        <v>31875.969999999998</v>
      </c>
    </row>
    <row r="22" spans="1:12" x14ac:dyDescent="0.25">
      <c r="A22" s="11"/>
      <c r="B22" s="2"/>
      <c r="C22" s="2"/>
      <c r="D22" s="2"/>
      <c r="E22" s="2"/>
      <c r="F22" s="16"/>
      <c r="G22" s="15"/>
      <c r="H22" s="16"/>
      <c r="L22" s="27"/>
    </row>
    <row r="23" spans="1:12" x14ac:dyDescent="0.25">
      <c r="A23" s="2" t="s">
        <v>14</v>
      </c>
      <c r="B23" s="2"/>
      <c r="C23" s="2"/>
      <c r="D23" s="2"/>
      <c r="E23" s="2"/>
      <c r="F23" s="2"/>
      <c r="G23" s="2"/>
      <c r="H23" s="2"/>
    </row>
    <row r="24" spans="1:12" x14ac:dyDescent="0.25">
      <c r="A24" s="10" t="s">
        <v>47</v>
      </c>
      <c r="B24" s="10"/>
      <c r="C24" s="2"/>
      <c r="D24" s="2"/>
      <c r="E24" s="2"/>
      <c r="F24" s="2"/>
      <c r="G24" s="2"/>
      <c r="H24" s="2"/>
    </row>
    <row r="25" spans="1:12" x14ac:dyDescent="0.25">
      <c r="A25" s="10" t="s">
        <v>48</v>
      </c>
      <c r="B25" s="10"/>
      <c r="C25" s="2"/>
      <c r="D25" s="2"/>
      <c r="E25" s="2"/>
      <c r="F25" s="2"/>
      <c r="G25" s="2"/>
      <c r="H25" s="2"/>
    </row>
    <row r="26" spans="1:12" x14ac:dyDescent="0.25">
      <c r="A26" s="9" t="s">
        <v>19</v>
      </c>
      <c r="B26" s="9"/>
      <c r="C26" s="10"/>
      <c r="D26" s="10"/>
      <c r="E26" s="10"/>
      <c r="F26" s="10"/>
      <c r="G26" s="10"/>
      <c r="H26" s="10"/>
    </row>
    <row r="27" spans="1:12" x14ac:dyDescent="0.25">
      <c r="A27" s="10" t="s">
        <v>15</v>
      </c>
      <c r="B27" s="9"/>
      <c r="C27" s="9"/>
      <c r="D27" s="9"/>
      <c r="E27" s="9"/>
      <c r="F27" s="9"/>
      <c r="G27" s="9"/>
      <c r="H27" s="9"/>
    </row>
    <row r="28" spans="1:12" x14ac:dyDescent="0.25">
      <c r="A28" s="9" t="s">
        <v>8</v>
      </c>
      <c r="B28" s="10"/>
      <c r="C28" s="9"/>
      <c r="D28" s="9"/>
      <c r="E28" s="9"/>
      <c r="F28" s="9"/>
      <c r="G28" s="9"/>
      <c r="H28" s="9"/>
    </row>
    <row r="29" spans="1:12" x14ac:dyDescent="0.25">
      <c r="A29" s="9" t="s">
        <v>12</v>
      </c>
      <c r="B29" s="9"/>
      <c r="C29" s="10"/>
      <c r="D29" s="10"/>
      <c r="E29" s="10"/>
      <c r="F29" s="10"/>
      <c r="G29" s="10"/>
      <c r="H29" s="10"/>
    </row>
    <row r="30" spans="1:12" x14ac:dyDescent="0.25">
      <c r="A30" s="11" t="s">
        <v>9</v>
      </c>
      <c r="B30" s="11"/>
      <c r="C30" s="2"/>
      <c r="D30" s="2"/>
      <c r="E30" s="2"/>
      <c r="F30" s="2"/>
      <c r="G30" s="2"/>
      <c r="H30" s="2"/>
    </row>
    <row r="31" spans="1:12" x14ac:dyDescent="0.25">
      <c r="A31" s="10" t="s">
        <v>10</v>
      </c>
      <c r="B31" s="10"/>
      <c r="C31" s="2"/>
      <c r="D31" s="2"/>
      <c r="E31" s="2"/>
      <c r="F31" s="2"/>
      <c r="G31" s="2"/>
      <c r="H31" s="2"/>
    </row>
    <row r="32" spans="1:12" x14ac:dyDescent="0.25">
      <c r="A32" s="9" t="s">
        <v>11</v>
      </c>
      <c r="B32" s="9"/>
      <c r="C32" s="2"/>
      <c r="D32" s="2"/>
      <c r="E32" s="2"/>
      <c r="F32" s="2"/>
      <c r="G32" s="2"/>
      <c r="H32" s="2"/>
    </row>
  </sheetData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Roller Crushers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Rogers Karangwa Bureshyo</cp:lastModifiedBy>
  <cp:lastPrinted>2025-09-23T09:34:16Z</cp:lastPrinted>
  <dcterms:created xsi:type="dcterms:W3CDTF">2022-11-27T08:17:38Z</dcterms:created>
  <dcterms:modified xsi:type="dcterms:W3CDTF">2025-09-23T09:34:47Z</dcterms:modified>
</cp:coreProperties>
</file>