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bert.habimana\Downloads\SynologyDrive\13 - TAXES\13-TAXES-2024\14-Others\Valuation\"/>
    </mc:Choice>
  </mc:AlternateContent>
  <xr:revisionPtr revIDLastSave="0" documentId="8_{D7020D7B-E9DD-4C16-9F6B-AEC025D3CE59}" xr6:coauthVersionLast="47" xr6:coauthVersionMax="47" xr10:uidLastSave="{00000000-0000-0000-0000-000000000000}"/>
  <bookViews>
    <workbookView xWindow="-108" yWindow="-108" windowWidth="23256" windowHeight="12456" xr2:uid="{C34CC514-45DD-4E47-9A78-DA222C5D649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H56" i="1"/>
  <c r="I56" i="1"/>
  <c r="F5" i="1"/>
  <c r="H5" i="1" s="1"/>
  <c r="F6" i="1"/>
  <c r="F7" i="1"/>
  <c r="H7" i="1" s="1"/>
  <c r="I7" i="1" s="1"/>
  <c r="F8" i="1"/>
  <c r="H8" i="1" s="1"/>
  <c r="I8" i="1" s="1"/>
  <c r="F9" i="1"/>
  <c r="H9" i="1" s="1"/>
  <c r="F10" i="1"/>
  <c r="F11" i="1"/>
  <c r="H11" i="1" s="1"/>
  <c r="I11" i="1" s="1"/>
  <c r="F12" i="1"/>
  <c r="F13" i="1"/>
  <c r="H13" i="1" s="1"/>
  <c r="F14" i="1"/>
  <c r="F15" i="1"/>
  <c r="H15" i="1" s="1"/>
  <c r="I15" i="1" s="1"/>
  <c r="F16" i="1"/>
  <c r="H16" i="1" s="1"/>
  <c r="F17" i="1"/>
  <c r="H17" i="1" s="1"/>
  <c r="F18" i="1"/>
  <c r="F19" i="1"/>
  <c r="H19" i="1" s="1"/>
  <c r="I19" i="1" s="1"/>
  <c r="F20" i="1"/>
  <c r="H20" i="1" s="1"/>
  <c r="F21" i="1"/>
  <c r="H21" i="1" s="1"/>
  <c r="F22" i="1"/>
  <c r="F23" i="1"/>
  <c r="H23" i="1" s="1"/>
  <c r="I23" i="1" s="1"/>
  <c r="F24" i="1"/>
  <c r="H24" i="1" s="1"/>
  <c r="I24" i="1" s="1"/>
  <c r="F25" i="1"/>
  <c r="H25" i="1" s="1"/>
  <c r="F26" i="1"/>
  <c r="F27" i="1"/>
  <c r="H27" i="1" s="1"/>
  <c r="I27" i="1" s="1"/>
  <c r="F28" i="1"/>
  <c r="F29" i="1"/>
  <c r="H29" i="1" s="1"/>
  <c r="F30" i="1"/>
  <c r="F31" i="1"/>
  <c r="H31" i="1" s="1"/>
  <c r="I31" i="1" s="1"/>
  <c r="F32" i="1"/>
  <c r="F33" i="1"/>
  <c r="H33" i="1" s="1"/>
  <c r="F34" i="1"/>
  <c r="F35" i="1"/>
  <c r="H35" i="1" s="1"/>
  <c r="I35" i="1" s="1"/>
  <c r="F36" i="1"/>
  <c r="H36" i="1" s="1"/>
  <c r="F37" i="1"/>
  <c r="H37" i="1" s="1"/>
  <c r="F38" i="1"/>
  <c r="F39" i="1"/>
  <c r="H39" i="1" s="1"/>
  <c r="I39" i="1" s="1"/>
  <c r="F40" i="1"/>
  <c r="H40" i="1" s="1"/>
  <c r="I40" i="1" s="1"/>
  <c r="F41" i="1"/>
  <c r="H41" i="1" s="1"/>
  <c r="F42" i="1"/>
  <c r="F43" i="1"/>
  <c r="H43" i="1" s="1"/>
  <c r="I43" i="1" s="1"/>
  <c r="F44" i="1"/>
  <c r="F45" i="1"/>
  <c r="H45" i="1" s="1"/>
  <c r="F46" i="1"/>
  <c r="F47" i="1"/>
  <c r="H47" i="1" s="1"/>
  <c r="I47" i="1" s="1"/>
  <c r="F48" i="1"/>
  <c r="F49" i="1"/>
  <c r="H49" i="1" s="1"/>
  <c r="F50" i="1"/>
  <c r="F51" i="1"/>
  <c r="H51" i="1" s="1"/>
  <c r="I51" i="1" s="1"/>
  <c r="F52" i="1"/>
  <c r="H52" i="1" s="1"/>
  <c r="F53" i="1"/>
  <c r="H53" i="1" s="1"/>
  <c r="F54" i="1"/>
  <c r="F55" i="1"/>
  <c r="H55" i="1" s="1"/>
  <c r="I55" i="1" s="1"/>
  <c r="F57" i="1"/>
  <c r="H57" i="1" s="1"/>
  <c r="F58" i="1"/>
  <c r="H58" i="1" s="1"/>
  <c r="F59" i="1"/>
  <c r="F60" i="1"/>
  <c r="H60" i="1" s="1"/>
  <c r="I60" i="1" s="1"/>
  <c r="F61" i="1"/>
  <c r="H61" i="1" s="1"/>
  <c r="F62" i="1"/>
  <c r="H62" i="1" s="1"/>
  <c r="F63" i="1"/>
  <c r="F64" i="1"/>
  <c r="F65" i="1"/>
  <c r="H65" i="1" s="1"/>
  <c r="F66" i="1"/>
  <c r="H66" i="1" s="1"/>
  <c r="F67" i="1"/>
  <c r="F68" i="1"/>
  <c r="H68" i="1" s="1"/>
  <c r="F69" i="1"/>
  <c r="H69" i="1" s="1"/>
  <c r="F70" i="1"/>
  <c r="H70" i="1" s="1"/>
  <c r="F71" i="1"/>
  <c r="F72" i="1"/>
  <c r="H72" i="1" s="1"/>
  <c r="I72" i="1" s="1"/>
  <c r="F73" i="1"/>
  <c r="H73" i="1" s="1"/>
  <c r="F74" i="1"/>
  <c r="H74" i="1" s="1"/>
  <c r="F75" i="1"/>
  <c r="F76" i="1"/>
  <c r="H76" i="1" s="1"/>
  <c r="I76" i="1" s="1"/>
  <c r="F77" i="1"/>
  <c r="H77" i="1" s="1"/>
  <c r="F78" i="1"/>
  <c r="H78" i="1" s="1"/>
  <c r="F79" i="1"/>
  <c r="F80" i="1"/>
  <c r="F81" i="1"/>
  <c r="H81" i="1" s="1"/>
  <c r="F82" i="1"/>
  <c r="H82" i="1" s="1"/>
  <c r="F83" i="1"/>
  <c r="F84" i="1"/>
  <c r="H84" i="1" s="1"/>
  <c r="H6" i="1"/>
  <c r="H10" i="1"/>
  <c r="I10" i="1" s="1"/>
  <c r="H14" i="1"/>
  <c r="H18" i="1"/>
  <c r="H22" i="1"/>
  <c r="H26" i="1"/>
  <c r="H30" i="1"/>
  <c r="H34" i="1"/>
  <c r="H38" i="1"/>
  <c r="H42" i="1"/>
  <c r="H46" i="1"/>
  <c r="H50" i="1"/>
  <c r="H54" i="1"/>
  <c r="H59" i="1"/>
  <c r="I59" i="1" s="1"/>
  <c r="H63" i="1"/>
  <c r="I63" i="1" s="1"/>
  <c r="H67" i="1"/>
  <c r="I67" i="1" s="1"/>
  <c r="H71" i="1"/>
  <c r="I71" i="1" s="1"/>
  <c r="H75" i="1"/>
  <c r="I75" i="1" s="1"/>
  <c r="H79" i="1"/>
  <c r="I79" i="1" s="1"/>
  <c r="H83" i="1"/>
  <c r="I83" i="1" s="1"/>
  <c r="I52" i="1" l="1"/>
  <c r="I36" i="1"/>
  <c r="I20" i="1"/>
  <c r="H48" i="1"/>
  <c r="I48" i="1" s="1"/>
  <c r="H44" i="1"/>
  <c r="I44" i="1" s="1"/>
  <c r="H32" i="1"/>
  <c r="I32" i="1" s="1"/>
  <c r="H28" i="1"/>
  <c r="I28" i="1" s="1"/>
  <c r="H12" i="1"/>
  <c r="I84" i="1"/>
  <c r="I68" i="1"/>
  <c r="I16" i="1"/>
  <c r="H80" i="1"/>
  <c r="I80" i="1" s="1"/>
  <c r="H64" i="1"/>
  <c r="I64" i="1" s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I5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6" i="1"/>
  <c r="F85" i="1"/>
  <c r="H85" i="1" l="1"/>
  <c r="I12" i="1"/>
  <c r="I85" i="1"/>
</calcChain>
</file>

<file path=xl/sharedStrings.xml><?xml version="1.0" encoding="utf-8"?>
<sst xmlns="http://schemas.openxmlformats.org/spreadsheetml/2006/main" count="171" uniqueCount="89">
  <si>
    <t>NO.</t>
  </si>
  <si>
    <t>Asset Type</t>
  </si>
  <si>
    <t>Unit</t>
  </si>
  <si>
    <t>QUANTITY</t>
  </si>
  <si>
    <t>UNIT PRICE</t>
  </si>
  <si>
    <t>TOTAL AMOUNT</t>
  </si>
  <si>
    <t>DEPRECIATION RATE</t>
  </si>
  <si>
    <t>DEPRECIATED VALUE</t>
  </si>
  <si>
    <t>BOOK VALUE</t>
  </si>
  <si>
    <t>Conveyor belt full set</t>
  </si>
  <si>
    <t>Set</t>
  </si>
  <si>
    <t>Extra frames</t>
  </si>
  <si>
    <t>pcs</t>
  </si>
  <si>
    <t>Steel Box</t>
  </si>
  <si>
    <t>Box</t>
  </si>
  <si>
    <t>Steel gutter (Large)</t>
  </si>
  <si>
    <t>Pcs</t>
  </si>
  <si>
    <t xml:space="preserve">Burner </t>
  </si>
  <si>
    <t>Steel gutter (Small)</t>
  </si>
  <si>
    <t>Screen Steel Plate</t>
  </si>
  <si>
    <t>Jig Concentrators</t>
  </si>
  <si>
    <t>Shaking Tables</t>
  </si>
  <si>
    <t>Conveyor belt</t>
  </si>
  <si>
    <t>Rolls</t>
  </si>
  <si>
    <t>Wire Mesh/ Screen</t>
  </si>
  <si>
    <t>Spiral Spares</t>
  </si>
  <si>
    <t>Conveyor drive pulley</t>
  </si>
  <si>
    <t>Plastic Spiral Spares</t>
  </si>
  <si>
    <t>Steel Pipes</t>
  </si>
  <si>
    <t xml:space="preserve">Shaking Tables </t>
  </si>
  <si>
    <t>Shaking Tables Hoppers</t>
  </si>
  <si>
    <t>Motor stand for Double Deck Screen</t>
  </si>
  <si>
    <t>pc</t>
  </si>
  <si>
    <t>Conveyor Belt</t>
  </si>
  <si>
    <t>Scrubber and screen</t>
  </si>
  <si>
    <t>Conveyor Belt- Frames</t>
  </si>
  <si>
    <t>Slurry Pumps</t>
  </si>
  <si>
    <t>Conical Crusher (gate) &amp; main control box</t>
  </si>
  <si>
    <t>Hydraulic Oil Pump and Control Box</t>
  </si>
  <si>
    <t xml:space="preserve">Vibrating Screen </t>
  </si>
  <si>
    <t>Dump Truck- Bell/B30D6X6</t>
  </si>
  <si>
    <t>Excavators Caterpillar/330</t>
  </si>
  <si>
    <t>Wheelloader Caterpillar/962G</t>
  </si>
  <si>
    <t>Spares for cone crusher</t>
  </si>
  <si>
    <t>Vibrating Screen double deck spare</t>
  </si>
  <si>
    <t>Spare tyres for wheel Loader and dump trucker</t>
  </si>
  <si>
    <t>Hydro Cyclone Separator</t>
  </si>
  <si>
    <t>Dewatering Cyclone</t>
  </si>
  <si>
    <t>Steel Coupling PN16-80mm</t>
  </si>
  <si>
    <t>Steel Coupling PN16-100mm</t>
  </si>
  <si>
    <t>Yellow Machine Kits Teeth</t>
  </si>
  <si>
    <t xml:space="preserve">pcs   </t>
  </si>
  <si>
    <t>Bell Air Filters</t>
  </si>
  <si>
    <t>Wheel Loader Pinion Seal</t>
  </si>
  <si>
    <t>Wheel Loader Pinion seal Housing</t>
  </si>
  <si>
    <t>Bearing Lower BR6</t>
  </si>
  <si>
    <t>Bearing Upper Slleve</t>
  </si>
  <si>
    <t xml:space="preserve">Bucket Bearing </t>
  </si>
  <si>
    <t>Steering Cylinder Kit</t>
  </si>
  <si>
    <t>Turbo Gasket</t>
  </si>
  <si>
    <t>Pkts</t>
  </si>
  <si>
    <t>Bolts</t>
  </si>
  <si>
    <t>Boom Pin Seal</t>
  </si>
  <si>
    <t>Filter Water Captor</t>
  </si>
  <si>
    <t>Valve PN32</t>
  </si>
  <si>
    <t>Bell Diesel Filters</t>
  </si>
  <si>
    <t>Heavy Machine Pins</t>
  </si>
  <si>
    <t>Bell Gasket Tapper Cover</t>
  </si>
  <si>
    <t>Bell AC Filter</t>
  </si>
  <si>
    <t>Bell Oil Filters(Large)</t>
  </si>
  <si>
    <t>Bell Oil Filters(Medium)</t>
  </si>
  <si>
    <t>Air Filter</t>
  </si>
  <si>
    <t>Hydraulic Oil Filter</t>
  </si>
  <si>
    <t xml:space="preserve">Spare Mortor </t>
  </si>
  <si>
    <t>Pc</t>
  </si>
  <si>
    <t>Conveyor Belt Driving Pulley</t>
  </si>
  <si>
    <t>Chain for Yellow Kit</t>
  </si>
  <si>
    <t>Nylon Slings</t>
  </si>
  <si>
    <t>Hydraulic Pipe for 330 CAT</t>
  </si>
  <si>
    <t>Motor Dynamo</t>
  </si>
  <si>
    <t>Feeder for shaking table</t>
  </si>
  <si>
    <t>Feeder</t>
  </si>
  <si>
    <t>Frame-Vibrating Screen</t>
  </si>
  <si>
    <t>4 Inch Fringe</t>
  </si>
  <si>
    <t>6 Inch Fringe</t>
  </si>
  <si>
    <t>Cover Belt</t>
  </si>
  <si>
    <t>Frame scrubber &amp; Screen</t>
  </si>
  <si>
    <t>TOTAL</t>
  </si>
  <si>
    <t>Computation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</si>
</sst>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/>
    <xf numFmtId="9" fontId="4" fillId="0" borderId="0" xfId="2" applyFont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165" fontId="3" fillId="0" borderId="1" xfId="1" applyNumberFormat="1" applyFont="1" applyBorder="1"/>
    <xf numFmtId="0" fontId="3" fillId="0" borderId="1" xfId="0" applyFont="1" applyBorder="1" applyAlignment="1">
      <alignment wrapText="1"/>
    </xf>
    <xf numFmtId="9" fontId="3" fillId="0" borderId="1" xfId="2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5" fontId="5" fillId="0" borderId="1" xfId="1" applyNumberFormat="1" applyFont="1" applyFill="1" applyBorder="1"/>
    <xf numFmtId="165" fontId="5" fillId="0" borderId="1" xfId="0" applyNumberFormat="1" applyFont="1" applyBorder="1"/>
    <xf numFmtId="9" fontId="5" fillId="0" borderId="1" xfId="2" applyFont="1" applyFill="1" applyBorder="1"/>
    <xf numFmtId="165" fontId="4" fillId="0" borderId="1" xfId="1" applyNumberFormat="1" applyFont="1" applyFill="1" applyBorder="1"/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0" fillId="2" borderId="0" xfId="0" applyFill="1"/>
    <xf numFmtId="0" fontId="6" fillId="0" borderId="2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165" fontId="6" fillId="0" borderId="1" xfId="1" applyNumberFormat="1" applyFont="1" applyFill="1" applyBorder="1"/>
    <xf numFmtId="165" fontId="6" fillId="0" borderId="1" xfId="0" applyNumberFormat="1" applyFont="1" applyBorder="1"/>
    <xf numFmtId="9" fontId="6" fillId="0" borderId="1" xfId="2" applyFont="1" applyFill="1" applyBorder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B2F944-17E6-4C50-8C60-785817C5A06C}" name="Table135" displayName="Table135" ref="A4:I85" totalsRowShown="0" headerRowDxfId="11" dataDxfId="9" headerRowBorderDxfId="10" tableBorderDxfId="8">
  <autoFilter ref="A4:I85" xr:uid="{63B2F944-17E6-4C50-8C60-785817C5A06C}"/>
  <sortState xmlns:xlrd2="http://schemas.microsoft.com/office/spreadsheetml/2017/richdata2" ref="A5:H119">
    <sortCondition ref="A3:A117"/>
  </sortState>
  <tableColumns count="9">
    <tableColumn id="1" xr3:uid="{C5D9D2AC-04E2-4DB1-9DA5-F857231273FC}" name="NO." dataDxfId="7"/>
    <tableColumn id="2" xr3:uid="{0649130F-92A8-425F-ABA6-81077E940EB6}" name="Asset Type" dataDxfId="6"/>
    <tableColumn id="17" xr3:uid="{08C843E2-9A6D-4F62-89CE-5EDB7BB8D453}" name="Unit"/>
    <tableColumn id="6" xr3:uid="{C18AB027-67A4-43E3-B105-6101DC281E42}" name="QUANTITY" dataDxfId="5"/>
    <tableColumn id="7" xr3:uid="{E37A8E2D-3652-4006-B0FC-8175E301BA4F}" name="UNIT PRICE" dataDxfId="4" dataCellStyle="Comma"/>
    <tableColumn id="8" xr3:uid="{8BD888E6-DC67-4C87-9C79-E5A35D7C7777}" name="TOTAL AMOUNT" dataDxfId="3">
      <calculatedColumnFormula>Table135[[#This Row],[QUANTITY]]*Table135[[#This Row],[UNIT PRICE]]</calculatedColumnFormula>
    </tableColumn>
    <tableColumn id="14" xr3:uid="{10FCC6D1-8588-4CED-9AD4-DEB9FF3091EC}" name="DEPRECIATION RATE" dataDxfId="2" dataCellStyle="Percent"/>
    <tableColumn id="15" xr3:uid="{90D3B98E-B039-46BC-846E-176AD9CCAD99}" name="DEPRECIATED VALUE" dataDxfId="1" dataCellStyle="Comma">
      <calculatedColumnFormula>Table135[[#This Row],[TOTAL AMOUNT]]*Table135[[#This Row],[DEPRECIATION RATE]]</calculatedColumnFormula>
    </tableColumn>
    <tableColumn id="9" xr3:uid="{AE4AE430-918A-4B97-8FDC-3AC9BA594091}" name="BOOK VALUE" dataDxfId="0">
      <calculatedColumnFormula>Table135[[#This Row],[TOTAL AMOUNT]]-Table135[[#This Row],[DEPRECIATED VALUE]]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9034-EEBA-48B8-B3A4-4DDA9C6A906D}">
  <dimension ref="A1:AF93"/>
  <sheetViews>
    <sheetView tabSelected="1" workbookViewId="0">
      <selection activeCell="J91" sqref="J91"/>
    </sheetView>
  </sheetViews>
  <sheetFormatPr defaultRowHeight="14.4" x14ac:dyDescent="0.3"/>
  <cols>
    <col min="1" max="1" width="6" bestFit="1" customWidth="1"/>
    <col min="2" max="2" width="24.5546875" bestFit="1" customWidth="1"/>
    <col min="3" max="3" width="8.88671875" bestFit="1" customWidth="1"/>
    <col min="4" max="4" width="11" bestFit="1" customWidth="1"/>
    <col min="5" max="5" width="12.77734375" bestFit="1" customWidth="1"/>
    <col min="6" max="6" width="12.33203125" bestFit="1" customWidth="1"/>
    <col min="7" max="7" width="14.44140625" bestFit="1" customWidth="1"/>
    <col min="8" max="8" width="14.109375" bestFit="1" customWidth="1"/>
    <col min="9" max="9" width="13.109375" bestFit="1" customWidth="1"/>
  </cols>
  <sheetData>
    <row r="1" spans="1:9" x14ac:dyDescent="0.3">
      <c r="A1" s="30"/>
      <c r="B1" s="30"/>
      <c r="C1" s="1"/>
      <c r="D1" s="2"/>
      <c r="E1" s="4"/>
      <c r="F1" s="2"/>
      <c r="G1" s="5"/>
      <c r="H1" s="2"/>
      <c r="I1" s="2"/>
    </row>
    <row r="2" spans="1:9" x14ac:dyDescent="0.3">
      <c r="A2" s="31" t="s">
        <v>88</v>
      </c>
      <c r="B2" s="31"/>
      <c r="C2" s="1"/>
      <c r="D2" s="2"/>
      <c r="E2" s="4"/>
      <c r="F2" s="2"/>
      <c r="G2" s="5"/>
      <c r="H2" s="2"/>
      <c r="I2" s="2"/>
    </row>
    <row r="3" spans="1:9" x14ac:dyDescent="0.3">
      <c r="A3" s="2"/>
      <c r="B3" s="2"/>
      <c r="C3" s="3"/>
      <c r="D3" s="2"/>
      <c r="E3" s="4"/>
      <c r="F3" s="2"/>
      <c r="G3" s="5"/>
      <c r="H3" s="2"/>
      <c r="I3" s="2"/>
    </row>
    <row r="4" spans="1:9" ht="27.6" x14ac:dyDescent="0.3">
      <c r="A4" s="6" t="s">
        <v>0</v>
      </c>
      <c r="B4" s="7" t="s">
        <v>1</v>
      </c>
      <c r="C4" s="7" t="s">
        <v>2</v>
      </c>
      <c r="D4" s="6" t="s">
        <v>3</v>
      </c>
      <c r="E4" s="8" t="s">
        <v>4</v>
      </c>
      <c r="F4" s="9" t="s">
        <v>5</v>
      </c>
      <c r="G4" s="10" t="s">
        <v>6</v>
      </c>
      <c r="H4" s="11" t="s">
        <v>7</v>
      </c>
      <c r="I4" s="6" t="s">
        <v>8</v>
      </c>
    </row>
    <row r="5" spans="1:9" x14ac:dyDescent="0.3">
      <c r="A5" s="12">
        <v>1</v>
      </c>
      <c r="B5" s="13" t="s">
        <v>9</v>
      </c>
      <c r="C5" s="14" t="s">
        <v>10</v>
      </c>
      <c r="D5" s="14">
        <v>3</v>
      </c>
      <c r="E5" s="15">
        <v>2476271.5249999999</v>
      </c>
      <c r="F5" s="16">
        <f>Table135[[#This Row],[UNIT PRICE]]*Table135[[#This Row],[QUANTITY]]</f>
        <v>7428814.5749999993</v>
      </c>
      <c r="G5" s="17">
        <v>0.17</v>
      </c>
      <c r="H5" s="18">
        <f>Table135[[#This Row],[TOTAL AMOUNT]]*Table135[[#This Row],[DEPRECIATION RATE]]</f>
        <v>1262898.4777500001</v>
      </c>
      <c r="I5" s="16">
        <f>Table135[[#This Row],[TOTAL AMOUNT]]-Table135[[#This Row],[DEPRECIATED VALUE]]</f>
        <v>6165916.0972499996</v>
      </c>
    </row>
    <row r="6" spans="1:9" x14ac:dyDescent="0.3">
      <c r="A6" s="12">
        <v>2</v>
      </c>
      <c r="B6" s="13" t="s">
        <v>11</v>
      </c>
      <c r="C6" s="14" t="s">
        <v>12</v>
      </c>
      <c r="D6" s="14">
        <v>3</v>
      </c>
      <c r="E6" s="15">
        <v>523554.55099999998</v>
      </c>
      <c r="F6" s="16">
        <f>Table135[[#This Row],[UNIT PRICE]]*Table135[[#This Row],[QUANTITY]]</f>
        <v>1570663.6529999999</v>
      </c>
      <c r="G6" s="17">
        <v>0.3</v>
      </c>
      <c r="H6" s="18">
        <f>Table135[[#This Row],[TOTAL AMOUNT]]*Table135[[#This Row],[DEPRECIATION RATE]]</f>
        <v>471199.09589999996</v>
      </c>
      <c r="I6" s="16">
        <f>Table135[[#This Row],[TOTAL AMOUNT]]-Table135[[#This Row],[DEPRECIATED VALUE]]</f>
        <v>1099464.5570999999</v>
      </c>
    </row>
    <row r="7" spans="1:9" x14ac:dyDescent="0.3">
      <c r="A7" s="12">
        <v>3</v>
      </c>
      <c r="B7" s="13" t="s">
        <v>13</v>
      </c>
      <c r="C7" s="14" t="s">
        <v>14</v>
      </c>
      <c r="D7" s="14">
        <v>1</v>
      </c>
      <c r="E7" s="15">
        <v>91975.799499999994</v>
      </c>
      <c r="F7" s="16">
        <f>Table135[[#This Row],[UNIT PRICE]]*Table135[[#This Row],[QUANTITY]]</f>
        <v>91975.799499999994</v>
      </c>
      <c r="G7" s="17">
        <v>0.2</v>
      </c>
      <c r="H7" s="18">
        <f>Table135[[#This Row],[TOTAL AMOUNT]]*Table135[[#This Row],[DEPRECIATION RATE]]</f>
        <v>18395.159899999999</v>
      </c>
      <c r="I7" s="16">
        <f>Table135[[#This Row],[TOTAL AMOUNT]]-Table135[[#This Row],[DEPRECIATED VALUE]]</f>
        <v>73580.639599999995</v>
      </c>
    </row>
    <row r="8" spans="1:9" x14ac:dyDescent="0.3">
      <c r="A8" s="12">
        <v>4</v>
      </c>
      <c r="B8" s="13" t="s">
        <v>15</v>
      </c>
      <c r="C8" s="14" t="s">
        <v>16</v>
      </c>
      <c r="D8" s="14">
        <v>5</v>
      </c>
      <c r="E8" s="15">
        <v>29715.258299999998</v>
      </c>
      <c r="F8" s="16">
        <f>Table135[[#This Row],[UNIT PRICE]]*Table135[[#This Row],[QUANTITY]]</f>
        <v>148576.29149999999</v>
      </c>
      <c r="G8" s="17">
        <v>0.1</v>
      </c>
      <c r="H8" s="18">
        <f>Table135[[#This Row],[TOTAL AMOUNT]]*Table135[[#This Row],[DEPRECIATION RATE]]</f>
        <v>14857.629150000001</v>
      </c>
      <c r="I8" s="16">
        <f>Table135[[#This Row],[TOTAL AMOUNT]]-Table135[[#This Row],[DEPRECIATED VALUE]]</f>
        <v>133718.66235</v>
      </c>
    </row>
    <row r="9" spans="1:9" x14ac:dyDescent="0.3">
      <c r="A9" s="12">
        <v>5</v>
      </c>
      <c r="B9" s="13" t="s">
        <v>17</v>
      </c>
      <c r="C9" s="14" t="s">
        <v>10</v>
      </c>
      <c r="D9" s="14">
        <v>1</v>
      </c>
      <c r="E9" s="15">
        <v>10117337.944999998</v>
      </c>
      <c r="F9" s="16">
        <f>Table135[[#This Row],[UNIT PRICE]]*Table135[[#This Row],[QUANTITY]]</f>
        <v>10117337.944999998</v>
      </c>
      <c r="G9" s="17">
        <v>0.1</v>
      </c>
      <c r="H9" s="18">
        <f>Table135[[#This Row],[TOTAL AMOUNT]]*Table135[[#This Row],[DEPRECIATION RATE]]</f>
        <v>1011733.7944999998</v>
      </c>
      <c r="I9" s="16">
        <f>Table135[[#This Row],[TOTAL AMOUNT]]-Table135[[#This Row],[DEPRECIATED VALUE]]</f>
        <v>9105604.1504999995</v>
      </c>
    </row>
    <row r="10" spans="1:9" x14ac:dyDescent="0.3">
      <c r="A10" s="12">
        <v>6</v>
      </c>
      <c r="B10" s="13" t="s">
        <v>18</v>
      </c>
      <c r="C10" s="14" t="s">
        <v>12</v>
      </c>
      <c r="D10" s="14">
        <v>38</v>
      </c>
      <c r="E10" s="15">
        <v>8136.3207249999996</v>
      </c>
      <c r="F10" s="16">
        <f>Table135[[#This Row],[UNIT PRICE]]*Table135[[#This Row],[QUANTITY]]</f>
        <v>309180.18754999997</v>
      </c>
      <c r="G10" s="17">
        <v>0.1</v>
      </c>
      <c r="H10" s="18">
        <f>Table135[[#This Row],[TOTAL AMOUNT]]*Table135[[#This Row],[DEPRECIATION RATE]]</f>
        <v>30918.018754999997</v>
      </c>
      <c r="I10" s="16">
        <f>Table135[[#This Row],[TOTAL AMOUNT]]-Table135[[#This Row],[DEPRECIATED VALUE]]</f>
        <v>278262.16879499995</v>
      </c>
    </row>
    <row r="11" spans="1:9" x14ac:dyDescent="0.3">
      <c r="A11" s="12">
        <v>7</v>
      </c>
      <c r="B11" s="13" t="s">
        <v>19</v>
      </c>
      <c r="C11" s="14" t="s">
        <v>12</v>
      </c>
      <c r="D11" s="14">
        <v>1</v>
      </c>
      <c r="E11" s="15">
        <v>169801.476</v>
      </c>
      <c r="F11" s="16">
        <f>Table135[[#This Row],[UNIT PRICE]]*Table135[[#This Row],[QUANTITY]]</f>
        <v>169801.476</v>
      </c>
      <c r="G11" s="17">
        <v>0.05</v>
      </c>
      <c r="H11" s="18">
        <f>Table135[[#This Row],[TOTAL AMOUNT]]*Table135[[#This Row],[DEPRECIATION RATE]]</f>
        <v>8490.0738000000001</v>
      </c>
      <c r="I11" s="16">
        <f>Table135[[#This Row],[TOTAL AMOUNT]]-Table135[[#This Row],[DEPRECIATED VALUE]]</f>
        <v>161311.40219999998</v>
      </c>
    </row>
    <row r="12" spans="1:9" x14ac:dyDescent="0.3">
      <c r="A12" s="12">
        <v>8</v>
      </c>
      <c r="B12" s="13" t="s">
        <v>20</v>
      </c>
      <c r="C12" s="14" t="s">
        <v>10</v>
      </c>
      <c r="D12" s="14">
        <v>1</v>
      </c>
      <c r="E12" s="15">
        <v>4406348.3021999998</v>
      </c>
      <c r="F12" s="16">
        <f>Table135[[#This Row],[UNIT PRICE]]*Table135[[#This Row],[QUANTITY]]</f>
        <v>4406348.3021999998</v>
      </c>
      <c r="G12" s="17">
        <v>0.1</v>
      </c>
      <c r="H12" s="18">
        <f>Table135[[#This Row],[TOTAL AMOUNT]]*Table135[[#This Row],[DEPRECIATION RATE]]</f>
        <v>440634.83022</v>
      </c>
      <c r="I12" s="16">
        <f>Table135[[#This Row],[TOTAL AMOUNT]]-Table135[[#This Row],[DEPRECIATED VALUE]]</f>
        <v>3965713.4719799999</v>
      </c>
    </row>
    <row r="13" spans="1:9" x14ac:dyDescent="0.3">
      <c r="A13" s="12">
        <v>9</v>
      </c>
      <c r="B13" s="13" t="s">
        <v>20</v>
      </c>
      <c r="C13" s="14" t="s">
        <v>10</v>
      </c>
      <c r="D13" s="14">
        <v>1</v>
      </c>
      <c r="E13" s="15">
        <v>4406348.3021999998</v>
      </c>
      <c r="F13" s="16">
        <f>Table135[[#This Row],[UNIT PRICE]]*Table135[[#This Row],[QUANTITY]]</f>
        <v>4406348.3021999998</v>
      </c>
      <c r="G13" s="17">
        <v>0.1</v>
      </c>
      <c r="H13" s="18">
        <f>Table135[[#This Row],[TOTAL AMOUNT]]*Table135[[#This Row],[DEPRECIATION RATE]]</f>
        <v>440634.83022</v>
      </c>
      <c r="I13" s="16">
        <f>Table135[[#This Row],[TOTAL AMOUNT]]-Table135[[#This Row],[DEPRECIATED VALUE]]</f>
        <v>3965713.4719799999</v>
      </c>
    </row>
    <row r="14" spans="1:9" x14ac:dyDescent="0.3">
      <c r="A14" s="12">
        <v>10</v>
      </c>
      <c r="B14" s="13" t="s">
        <v>21</v>
      </c>
      <c r="C14" s="14" t="s">
        <v>16</v>
      </c>
      <c r="D14" s="14">
        <v>11</v>
      </c>
      <c r="E14" s="15">
        <v>2812336.9462499996</v>
      </c>
      <c r="F14" s="16">
        <f>Table135[[#This Row],[UNIT PRICE]]*Table135[[#This Row],[QUANTITY]]</f>
        <v>30935706.408749994</v>
      </c>
      <c r="G14" s="17">
        <v>0.1</v>
      </c>
      <c r="H14" s="18">
        <f>Table135[[#This Row],[TOTAL AMOUNT]]*Table135[[#This Row],[DEPRECIATION RATE]]</f>
        <v>3093570.6408749996</v>
      </c>
      <c r="I14" s="16">
        <f>Table135[[#This Row],[TOTAL AMOUNT]]-Table135[[#This Row],[DEPRECIATED VALUE]]</f>
        <v>27842135.767874993</v>
      </c>
    </row>
    <row r="15" spans="1:9" x14ac:dyDescent="0.3">
      <c r="A15" s="12">
        <v>11</v>
      </c>
      <c r="B15" s="13" t="s">
        <v>22</v>
      </c>
      <c r="C15" s="14" t="s">
        <v>23</v>
      </c>
      <c r="D15" s="14">
        <v>4</v>
      </c>
      <c r="E15" s="15">
        <v>809387.03559999994</v>
      </c>
      <c r="F15" s="16">
        <f>Table135[[#This Row],[UNIT PRICE]]*Table135[[#This Row],[QUANTITY]]</f>
        <v>3237548.1423999998</v>
      </c>
      <c r="G15" s="17">
        <v>0.2</v>
      </c>
      <c r="H15" s="18">
        <f>Table135[[#This Row],[TOTAL AMOUNT]]*Table135[[#This Row],[DEPRECIATION RATE]]</f>
        <v>647509.62847999996</v>
      </c>
      <c r="I15" s="16">
        <f>Table135[[#This Row],[TOTAL AMOUNT]]-Table135[[#This Row],[DEPRECIATED VALUE]]</f>
        <v>2590038.5139199998</v>
      </c>
    </row>
    <row r="16" spans="1:9" x14ac:dyDescent="0.3">
      <c r="A16" s="12">
        <v>12</v>
      </c>
      <c r="B16" s="13" t="s">
        <v>24</v>
      </c>
      <c r="C16" s="14" t="s">
        <v>12</v>
      </c>
      <c r="D16" s="14">
        <v>3</v>
      </c>
      <c r="E16" s="15">
        <v>84900.737999999998</v>
      </c>
      <c r="F16" s="16">
        <f>Table135[[#This Row],[UNIT PRICE]]*Table135[[#This Row],[QUANTITY]]</f>
        <v>254702.21399999998</v>
      </c>
      <c r="G16" s="17">
        <v>0.1</v>
      </c>
      <c r="H16" s="18">
        <f>Table135[[#This Row],[TOTAL AMOUNT]]*Table135[[#This Row],[DEPRECIATION RATE]]</f>
        <v>25470.221399999999</v>
      </c>
      <c r="I16" s="16">
        <f>Table135[[#This Row],[TOTAL AMOUNT]]-Table135[[#This Row],[DEPRECIATED VALUE]]</f>
        <v>229231.99259999997</v>
      </c>
    </row>
    <row r="17" spans="1:9" x14ac:dyDescent="0.3">
      <c r="A17" s="12">
        <v>13</v>
      </c>
      <c r="B17" s="13" t="s">
        <v>25</v>
      </c>
      <c r="C17" s="14" t="s">
        <v>12</v>
      </c>
      <c r="D17" s="14">
        <v>62</v>
      </c>
      <c r="E17" s="15">
        <v>202346.75889999999</v>
      </c>
      <c r="F17" s="16">
        <f>Table135[[#This Row],[UNIT PRICE]]*Table135[[#This Row],[QUANTITY]]</f>
        <v>12545499.0518</v>
      </c>
      <c r="G17" s="17">
        <v>0.15</v>
      </c>
      <c r="H17" s="18">
        <f>Table135[[#This Row],[TOTAL AMOUNT]]*Table135[[#This Row],[DEPRECIATION RATE]]</f>
        <v>1881824.8577699999</v>
      </c>
      <c r="I17" s="16">
        <f>Table135[[#This Row],[TOTAL AMOUNT]]-Table135[[#This Row],[DEPRECIATED VALUE]]</f>
        <v>10663674.19403</v>
      </c>
    </row>
    <row r="18" spans="1:9" x14ac:dyDescent="0.3">
      <c r="A18" s="12">
        <v>14</v>
      </c>
      <c r="B18" s="13" t="s">
        <v>26</v>
      </c>
      <c r="C18" s="14" t="s">
        <v>12</v>
      </c>
      <c r="D18" s="14">
        <v>28</v>
      </c>
      <c r="E18" s="15">
        <v>40469.351779999997</v>
      </c>
      <c r="F18" s="16">
        <f>Table135[[#This Row],[UNIT PRICE]]*Table135[[#This Row],[QUANTITY]]</f>
        <v>1133141.8498399998</v>
      </c>
      <c r="G18" s="17">
        <v>0.1</v>
      </c>
      <c r="H18" s="18">
        <f>Table135[[#This Row],[TOTAL AMOUNT]]*Table135[[#This Row],[DEPRECIATION RATE]]</f>
        <v>113314.18498399999</v>
      </c>
      <c r="I18" s="16">
        <f>Table135[[#This Row],[TOTAL AMOUNT]]-Table135[[#This Row],[DEPRECIATED VALUE]]</f>
        <v>1019827.6648559999</v>
      </c>
    </row>
    <row r="19" spans="1:9" x14ac:dyDescent="0.3">
      <c r="A19" s="12">
        <v>15</v>
      </c>
      <c r="B19" s="13" t="s">
        <v>27</v>
      </c>
      <c r="C19" s="14" t="s">
        <v>10</v>
      </c>
      <c r="D19" s="14">
        <v>1</v>
      </c>
      <c r="E19" s="15">
        <v>25293.344862499998</v>
      </c>
      <c r="F19" s="16">
        <f>Table135[[#This Row],[UNIT PRICE]]*Table135[[#This Row],[QUANTITY]]</f>
        <v>25293.344862499998</v>
      </c>
      <c r="G19" s="17">
        <v>0.75</v>
      </c>
      <c r="H19" s="18">
        <f>Table135[[#This Row],[TOTAL AMOUNT]]*Table135[[#This Row],[DEPRECIATION RATE]]</f>
        <v>18970.008646874998</v>
      </c>
      <c r="I19" s="16">
        <f>Table135[[#This Row],[TOTAL AMOUNT]]-Table135[[#This Row],[DEPRECIATED VALUE]]</f>
        <v>6323.3362156250005</v>
      </c>
    </row>
    <row r="20" spans="1:9" x14ac:dyDescent="0.3">
      <c r="A20" s="12">
        <v>16</v>
      </c>
      <c r="B20" s="13" t="s">
        <v>28</v>
      </c>
      <c r="C20" s="14" t="s">
        <v>16</v>
      </c>
      <c r="D20" s="14">
        <v>8</v>
      </c>
      <c r="E20" s="15">
        <v>183951.59899999999</v>
      </c>
      <c r="F20" s="16">
        <f>Table135[[#This Row],[UNIT PRICE]]*Table135[[#This Row],[QUANTITY]]</f>
        <v>1471612.7919999999</v>
      </c>
      <c r="G20" s="17">
        <v>0.1</v>
      </c>
      <c r="H20" s="18">
        <f>Table135[[#This Row],[TOTAL AMOUNT]]*Table135[[#This Row],[DEPRECIATION RATE]]</f>
        <v>147161.27919999999</v>
      </c>
      <c r="I20" s="16">
        <f>Table135[[#This Row],[TOTAL AMOUNT]]-Table135[[#This Row],[DEPRECIATED VALUE]]</f>
        <v>1324451.5127999999</v>
      </c>
    </row>
    <row r="21" spans="1:9" x14ac:dyDescent="0.3">
      <c r="A21" s="12">
        <v>17</v>
      </c>
      <c r="B21" s="13" t="s">
        <v>29</v>
      </c>
      <c r="C21" s="14" t="s">
        <v>16</v>
      </c>
      <c r="D21" s="14">
        <v>11</v>
      </c>
      <c r="E21" s="15">
        <v>2122518.4499999997</v>
      </c>
      <c r="F21" s="16">
        <f>Table135[[#This Row],[UNIT PRICE]]*Table135[[#This Row],[QUANTITY]]</f>
        <v>23347702.949999996</v>
      </c>
      <c r="G21" s="17">
        <v>0.25</v>
      </c>
      <c r="H21" s="18">
        <f>Table135[[#This Row],[TOTAL AMOUNT]]*Table135[[#This Row],[DEPRECIATION RATE]]</f>
        <v>5836925.7374999989</v>
      </c>
      <c r="I21" s="16">
        <f>Table135[[#This Row],[TOTAL AMOUNT]]-Table135[[#This Row],[DEPRECIATED VALUE]]</f>
        <v>17510777.212499999</v>
      </c>
    </row>
    <row r="22" spans="1:9" x14ac:dyDescent="0.3">
      <c r="A22" s="12">
        <v>18</v>
      </c>
      <c r="B22" s="13" t="s">
        <v>30</v>
      </c>
      <c r="C22" s="14" t="s">
        <v>12</v>
      </c>
      <c r="D22" s="14">
        <v>11</v>
      </c>
      <c r="E22" s="15">
        <v>1132009.8399999999</v>
      </c>
      <c r="F22" s="16">
        <f>Table135[[#This Row],[UNIT PRICE]]*Table135[[#This Row],[QUANTITY]]</f>
        <v>12452108.239999998</v>
      </c>
      <c r="G22" s="17">
        <v>0.25</v>
      </c>
      <c r="H22" s="18">
        <f>Table135[[#This Row],[TOTAL AMOUNT]]*Table135[[#This Row],[DEPRECIATION RATE]]</f>
        <v>3113027.0599999996</v>
      </c>
      <c r="I22" s="16">
        <f>Table135[[#This Row],[TOTAL AMOUNT]]-Table135[[#This Row],[DEPRECIATED VALUE]]</f>
        <v>9339081.1799999997</v>
      </c>
    </row>
    <row r="23" spans="1:9" ht="27.6" x14ac:dyDescent="0.3">
      <c r="A23" s="12">
        <v>19</v>
      </c>
      <c r="B23" s="13" t="s">
        <v>31</v>
      </c>
      <c r="C23" s="14" t="s">
        <v>32</v>
      </c>
      <c r="D23" s="14">
        <v>1</v>
      </c>
      <c r="E23" s="15">
        <v>2405520.9099999997</v>
      </c>
      <c r="F23" s="16">
        <f>Table135[[#This Row],[UNIT PRICE]]*Table135[[#This Row],[QUANTITY]]</f>
        <v>2405520.9099999997</v>
      </c>
      <c r="G23" s="17">
        <v>0.08</v>
      </c>
      <c r="H23" s="18">
        <f>Table135[[#This Row],[TOTAL AMOUNT]]*Table135[[#This Row],[DEPRECIATION RATE]]</f>
        <v>192441.67279999997</v>
      </c>
      <c r="I23" s="16">
        <f>Table135[[#This Row],[TOTAL AMOUNT]]-Table135[[#This Row],[DEPRECIATED VALUE]]</f>
        <v>2213079.2371999999</v>
      </c>
    </row>
    <row r="24" spans="1:9" x14ac:dyDescent="0.3">
      <c r="A24" s="12">
        <v>20</v>
      </c>
      <c r="B24" s="13" t="s">
        <v>33</v>
      </c>
      <c r="C24" s="14" t="s">
        <v>10</v>
      </c>
      <c r="D24" s="14">
        <v>1</v>
      </c>
      <c r="E24" s="15">
        <v>2971525.8299999996</v>
      </c>
      <c r="F24" s="16">
        <f>Table135[[#This Row],[UNIT PRICE]]*Table135[[#This Row],[QUANTITY]]</f>
        <v>2971525.8299999996</v>
      </c>
      <c r="G24" s="17">
        <v>0.3</v>
      </c>
      <c r="H24" s="18">
        <f>Table135[[#This Row],[TOTAL AMOUNT]]*Table135[[#This Row],[DEPRECIATION RATE]]</f>
        <v>891457.74899999984</v>
      </c>
      <c r="I24" s="16">
        <f>Table135[[#This Row],[TOTAL AMOUNT]]-Table135[[#This Row],[DEPRECIATED VALUE]]</f>
        <v>2080068.0809999998</v>
      </c>
    </row>
    <row r="25" spans="1:9" x14ac:dyDescent="0.3">
      <c r="A25" s="12">
        <v>21</v>
      </c>
      <c r="B25" s="13" t="s">
        <v>34</v>
      </c>
      <c r="C25" s="14" t="s">
        <v>10</v>
      </c>
      <c r="D25" s="14">
        <v>1</v>
      </c>
      <c r="E25" s="15">
        <v>22764010.376249999</v>
      </c>
      <c r="F25" s="16">
        <f>Table135[[#This Row],[UNIT PRICE]]*Table135[[#This Row],[QUANTITY]]</f>
        <v>22764010.376249999</v>
      </c>
      <c r="G25" s="17">
        <v>0.4</v>
      </c>
      <c r="H25" s="18">
        <f>Table135[[#This Row],[TOTAL AMOUNT]]*Table135[[#This Row],[DEPRECIATION RATE]]</f>
        <v>9105604.1504999995</v>
      </c>
      <c r="I25" s="16">
        <f>Table135[[#This Row],[TOTAL AMOUNT]]-Table135[[#This Row],[DEPRECIATED VALUE]]</f>
        <v>13658406.225749999</v>
      </c>
    </row>
    <row r="26" spans="1:9" x14ac:dyDescent="0.3">
      <c r="A26" s="12">
        <v>22</v>
      </c>
      <c r="B26" s="13" t="s">
        <v>35</v>
      </c>
      <c r="C26" s="14" t="s">
        <v>10</v>
      </c>
      <c r="D26" s="14">
        <v>8</v>
      </c>
      <c r="E26" s="15">
        <v>3537530.7499999995</v>
      </c>
      <c r="F26" s="16">
        <f>Table135[[#This Row],[UNIT PRICE]]*Table135[[#This Row],[QUANTITY]]</f>
        <v>28300245.999999996</v>
      </c>
      <c r="G26" s="17">
        <v>0.25</v>
      </c>
      <c r="H26" s="18">
        <f>Table135[[#This Row],[TOTAL AMOUNT]]*Table135[[#This Row],[DEPRECIATION RATE]]</f>
        <v>7075061.4999999991</v>
      </c>
      <c r="I26" s="16">
        <f>Table135[[#This Row],[TOTAL AMOUNT]]-Table135[[#This Row],[DEPRECIATED VALUE]]</f>
        <v>21225184.499999996</v>
      </c>
    </row>
    <row r="27" spans="1:9" x14ac:dyDescent="0.3">
      <c r="A27" s="12">
        <v>23</v>
      </c>
      <c r="B27" s="13" t="s">
        <v>36</v>
      </c>
      <c r="C27" s="14" t="s">
        <v>32</v>
      </c>
      <c r="D27" s="14">
        <v>1</v>
      </c>
      <c r="E27" s="15">
        <v>495254.30499999993</v>
      </c>
      <c r="F27" s="16">
        <f>Table135[[#This Row],[UNIT PRICE]]*Table135[[#This Row],[QUANTITY]]</f>
        <v>495254.30499999993</v>
      </c>
      <c r="G27" s="17">
        <v>0.1</v>
      </c>
      <c r="H27" s="18">
        <f>Table135[[#This Row],[TOTAL AMOUNT]]*Table135[[#This Row],[DEPRECIATION RATE]]</f>
        <v>49525.430499999995</v>
      </c>
      <c r="I27" s="16">
        <f>Table135[[#This Row],[TOTAL AMOUNT]]-Table135[[#This Row],[DEPRECIATED VALUE]]</f>
        <v>445728.87449999992</v>
      </c>
    </row>
    <row r="28" spans="1:9" x14ac:dyDescent="0.3">
      <c r="A28" s="12">
        <v>24</v>
      </c>
      <c r="B28" s="13" t="s">
        <v>36</v>
      </c>
      <c r="C28" s="14" t="s">
        <v>32</v>
      </c>
      <c r="D28" s="14">
        <v>2</v>
      </c>
      <c r="E28" s="15">
        <v>318377.76749999996</v>
      </c>
      <c r="F28" s="16">
        <f>Table135[[#This Row],[UNIT PRICE]]*Table135[[#This Row],[QUANTITY]]</f>
        <v>636755.53499999992</v>
      </c>
      <c r="G28" s="17">
        <v>0.1</v>
      </c>
      <c r="H28" s="18">
        <f>Table135[[#This Row],[TOTAL AMOUNT]]*Table135[[#This Row],[DEPRECIATION RATE]]</f>
        <v>63675.553499999995</v>
      </c>
      <c r="I28" s="16">
        <f>Table135[[#This Row],[TOTAL AMOUNT]]-Table135[[#This Row],[DEPRECIATED VALUE]]</f>
        <v>573079.98149999988</v>
      </c>
    </row>
    <row r="29" spans="1:9" ht="27.6" x14ac:dyDescent="0.3">
      <c r="A29" s="12">
        <v>25</v>
      </c>
      <c r="B29" s="13" t="s">
        <v>37</v>
      </c>
      <c r="C29" s="14" t="s">
        <v>10</v>
      </c>
      <c r="D29" s="14">
        <v>1</v>
      </c>
      <c r="E29" s="15">
        <v>20234675.889999997</v>
      </c>
      <c r="F29" s="16">
        <f>Table135[[#This Row],[UNIT PRICE]]*Table135[[#This Row],[QUANTITY]]</f>
        <v>20234675.889999997</v>
      </c>
      <c r="G29" s="17">
        <v>0.2</v>
      </c>
      <c r="H29" s="18">
        <f>Table135[[#This Row],[TOTAL AMOUNT]]*Table135[[#This Row],[DEPRECIATION RATE]]</f>
        <v>4046935.1779999994</v>
      </c>
      <c r="I29" s="16">
        <f>Table135[[#This Row],[TOTAL AMOUNT]]-Table135[[#This Row],[DEPRECIATED VALUE]]</f>
        <v>16187740.711999997</v>
      </c>
    </row>
    <row r="30" spans="1:9" ht="27.6" x14ac:dyDescent="0.3">
      <c r="A30" s="12">
        <v>26</v>
      </c>
      <c r="B30" s="13" t="s">
        <v>38</v>
      </c>
      <c r="C30" s="14" t="s">
        <v>32</v>
      </c>
      <c r="D30" s="13">
        <v>1</v>
      </c>
      <c r="E30" s="15">
        <v>2900775.2149999999</v>
      </c>
      <c r="F30" s="16">
        <f>Table135[[#This Row],[UNIT PRICE]]*Table135[[#This Row],[QUANTITY]]</f>
        <v>2900775.2149999999</v>
      </c>
      <c r="G30" s="17">
        <v>0.3</v>
      </c>
      <c r="H30" s="18">
        <f>Table135[[#This Row],[TOTAL AMOUNT]]*Table135[[#This Row],[DEPRECIATION RATE]]</f>
        <v>870232.56449999998</v>
      </c>
      <c r="I30" s="16">
        <f>Table135[[#This Row],[TOTAL AMOUNT]]-Table135[[#This Row],[DEPRECIATED VALUE]]</f>
        <v>2030542.6505</v>
      </c>
    </row>
    <row r="31" spans="1:9" x14ac:dyDescent="0.3">
      <c r="A31" s="12">
        <v>27</v>
      </c>
      <c r="B31" s="13" t="s">
        <v>39</v>
      </c>
      <c r="C31" s="14" t="s">
        <v>10</v>
      </c>
      <c r="D31" s="13">
        <v>2</v>
      </c>
      <c r="E31" s="15">
        <v>7851624.4952768991</v>
      </c>
      <c r="F31" s="16">
        <f>Table135[[#This Row],[UNIT PRICE]]*Table135[[#This Row],[QUANTITY]]</f>
        <v>15703248.990553798</v>
      </c>
      <c r="G31" s="17">
        <v>0.3</v>
      </c>
      <c r="H31" s="18">
        <f>Table135[[#This Row],[TOTAL AMOUNT]]*Table135[[#This Row],[DEPRECIATION RATE]]</f>
        <v>4710974.6971661393</v>
      </c>
      <c r="I31" s="16">
        <f>Table135[[#This Row],[TOTAL AMOUNT]]-Table135[[#This Row],[DEPRECIATED VALUE]]</f>
        <v>10992274.293387659</v>
      </c>
    </row>
    <row r="32" spans="1:9" x14ac:dyDescent="0.3">
      <c r="A32" s="12">
        <v>28</v>
      </c>
      <c r="B32" s="13" t="s">
        <v>36</v>
      </c>
      <c r="C32" s="14" t="s">
        <v>32</v>
      </c>
      <c r="D32" s="13">
        <v>1</v>
      </c>
      <c r="E32" s="15">
        <v>1114322.18625</v>
      </c>
      <c r="F32" s="16">
        <f>Table135[[#This Row],[UNIT PRICE]]*Table135[[#This Row],[QUANTITY]]</f>
        <v>1114322.18625</v>
      </c>
      <c r="G32" s="17">
        <v>0.4</v>
      </c>
      <c r="H32" s="18">
        <f>Table135[[#This Row],[TOTAL AMOUNT]]*Table135[[#This Row],[DEPRECIATION RATE]]</f>
        <v>445728.87450000003</v>
      </c>
      <c r="I32" s="16">
        <f>Table135[[#This Row],[TOTAL AMOUNT]]-Table135[[#This Row],[DEPRECIATED VALUE]]</f>
        <v>668593.31174999999</v>
      </c>
    </row>
    <row r="33" spans="1:9" ht="53.55" customHeight="1" x14ac:dyDescent="0.3">
      <c r="A33" s="12">
        <v>29</v>
      </c>
      <c r="B33" s="13" t="s">
        <v>40</v>
      </c>
      <c r="C33" s="14" t="s">
        <v>32</v>
      </c>
      <c r="D33" s="14">
        <v>1</v>
      </c>
      <c r="E33" s="15">
        <v>128996058.79874998</v>
      </c>
      <c r="F33" s="16">
        <f>Table135[[#This Row],[UNIT PRICE]]*Table135[[#This Row],[QUANTITY]]</f>
        <v>128996058.79874998</v>
      </c>
      <c r="G33" s="17">
        <v>0.62</v>
      </c>
      <c r="H33" s="18">
        <f>Table135[[#This Row],[TOTAL AMOUNT]]*Table135[[#This Row],[DEPRECIATION RATE]]</f>
        <v>79977556.455224991</v>
      </c>
      <c r="I33" s="16">
        <f>Table135[[#This Row],[TOTAL AMOUNT]]-Table135[[#This Row],[DEPRECIATED VALUE]]</f>
        <v>49018502.343524992</v>
      </c>
    </row>
    <row r="34" spans="1:9" x14ac:dyDescent="0.3">
      <c r="A34" s="12">
        <v>30</v>
      </c>
      <c r="B34" s="13" t="s">
        <v>41</v>
      </c>
      <c r="C34" s="14" t="s">
        <v>32</v>
      </c>
      <c r="D34" s="14">
        <v>1</v>
      </c>
      <c r="E34" s="15">
        <v>189194219.57149997</v>
      </c>
      <c r="F34" s="16">
        <f>Table135[[#This Row],[UNIT PRICE]]*Table135[[#This Row],[QUANTITY]]</f>
        <v>189194219.57149997</v>
      </c>
      <c r="G34" s="17">
        <v>0.3</v>
      </c>
      <c r="H34" s="18">
        <f>Table135[[#This Row],[TOTAL AMOUNT]]*Table135[[#This Row],[DEPRECIATION RATE]]</f>
        <v>56758265.871449992</v>
      </c>
      <c r="I34" s="16">
        <f>Table135[[#This Row],[TOTAL AMOUNT]]-Table135[[#This Row],[DEPRECIATED VALUE]]</f>
        <v>132435953.70004998</v>
      </c>
    </row>
    <row r="35" spans="1:9" x14ac:dyDescent="0.3">
      <c r="A35" s="12">
        <v>31</v>
      </c>
      <c r="B35" s="13" t="s">
        <v>42</v>
      </c>
      <c r="C35" s="14" t="s">
        <v>32</v>
      </c>
      <c r="D35" s="14">
        <v>1</v>
      </c>
      <c r="E35" s="15">
        <v>141895664.67862499</v>
      </c>
      <c r="F35" s="16">
        <f>Table135[[#This Row],[UNIT PRICE]]*Table135[[#This Row],[QUANTITY]]</f>
        <v>141895664.67862499</v>
      </c>
      <c r="G35" s="17">
        <v>0.7</v>
      </c>
      <c r="H35" s="18">
        <f>Table135[[#This Row],[TOTAL AMOUNT]]*Table135[[#This Row],[DEPRECIATION RATE]]</f>
        <v>99326965.275037482</v>
      </c>
      <c r="I35" s="16">
        <f>Table135[[#This Row],[TOTAL AMOUNT]]-Table135[[#This Row],[DEPRECIATED VALUE]]</f>
        <v>42568699.403587505</v>
      </c>
    </row>
    <row r="36" spans="1:9" x14ac:dyDescent="0.3">
      <c r="A36" s="12">
        <v>32</v>
      </c>
      <c r="B36" s="13" t="s">
        <v>43</v>
      </c>
      <c r="C36" s="14" t="s">
        <v>32</v>
      </c>
      <c r="D36" s="14">
        <v>2</v>
      </c>
      <c r="E36" s="15">
        <v>459878.99749999994</v>
      </c>
      <c r="F36" s="16">
        <f>Table135[[#This Row],[UNIT PRICE]]*Table135[[#This Row],[QUANTITY]]</f>
        <v>919757.99499999988</v>
      </c>
      <c r="G36" s="17">
        <v>0.1</v>
      </c>
      <c r="H36" s="18">
        <f>Table135[[#This Row],[TOTAL AMOUNT]]*Table135[[#This Row],[DEPRECIATION RATE]]</f>
        <v>91975.799499999994</v>
      </c>
      <c r="I36" s="16">
        <f>Table135[[#This Row],[TOTAL AMOUNT]]-Table135[[#This Row],[DEPRECIATED VALUE]]</f>
        <v>827782.19549999991</v>
      </c>
    </row>
    <row r="37" spans="1:9" ht="27.6" x14ac:dyDescent="0.3">
      <c r="A37" s="12">
        <v>33</v>
      </c>
      <c r="B37" s="13" t="s">
        <v>44</v>
      </c>
      <c r="C37" s="14" t="s">
        <v>12</v>
      </c>
      <c r="D37" s="14">
        <v>1</v>
      </c>
      <c r="E37" s="15">
        <v>1061259.2249999999</v>
      </c>
      <c r="F37" s="16">
        <f>Table135[[#This Row],[UNIT PRICE]]*Table135[[#This Row],[QUANTITY]]</f>
        <v>1061259.2249999999</v>
      </c>
      <c r="G37" s="17">
        <v>0.1</v>
      </c>
      <c r="H37" s="18">
        <f>Table135[[#This Row],[TOTAL AMOUNT]]*Table135[[#This Row],[DEPRECIATION RATE]]</f>
        <v>106125.92249999999</v>
      </c>
      <c r="I37" s="16">
        <f>Table135[[#This Row],[TOTAL AMOUNT]]-Table135[[#This Row],[DEPRECIATED VALUE]]</f>
        <v>955133.30249999987</v>
      </c>
    </row>
    <row r="38" spans="1:9" ht="27.6" x14ac:dyDescent="0.3">
      <c r="A38" s="12">
        <v>34</v>
      </c>
      <c r="B38" s="13" t="s">
        <v>45</v>
      </c>
      <c r="C38" s="14" t="s">
        <v>12</v>
      </c>
      <c r="D38" s="14">
        <v>2</v>
      </c>
      <c r="E38" s="15">
        <v>212251.84499999997</v>
      </c>
      <c r="F38" s="16">
        <f>Table135[[#This Row],[UNIT PRICE]]*Table135[[#This Row],[QUANTITY]]</f>
        <v>424503.68999999994</v>
      </c>
      <c r="G38" s="17">
        <v>0.1</v>
      </c>
      <c r="H38" s="18">
        <f>Table135[[#This Row],[TOTAL AMOUNT]]*Table135[[#This Row],[DEPRECIATION RATE]]</f>
        <v>42450.368999999999</v>
      </c>
      <c r="I38" s="16">
        <f>Table135[[#This Row],[TOTAL AMOUNT]]-Table135[[#This Row],[DEPRECIATED VALUE]]</f>
        <v>382053.32099999994</v>
      </c>
    </row>
    <row r="39" spans="1:9" x14ac:dyDescent="0.3">
      <c r="A39" s="12">
        <v>35</v>
      </c>
      <c r="B39" s="13" t="s">
        <v>46</v>
      </c>
      <c r="C39" s="14" t="s">
        <v>32</v>
      </c>
      <c r="D39" s="14">
        <v>1</v>
      </c>
      <c r="E39" s="15">
        <v>2476271.5249999999</v>
      </c>
      <c r="F39" s="16">
        <f>Table135[[#This Row],[UNIT PRICE]]*Table135[[#This Row],[QUANTITY]]</f>
        <v>2476271.5249999999</v>
      </c>
      <c r="G39" s="17">
        <v>0.1</v>
      </c>
      <c r="H39" s="18">
        <f>Table135[[#This Row],[TOTAL AMOUNT]]*Table135[[#This Row],[DEPRECIATION RATE]]</f>
        <v>247627.1525</v>
      </c>
      <c r="I39" s="16">
        <f>Table135[[#This Row],[TOTAL AMOUNT]]-Table135[[#This Row],[DEPRECIATED VALUE]]</f>
        <v>2228644.3725000001</v>
      </c>
    </row>
    <row r="40" spans="1:9" x14ac:dyDescent="0.3">
      <c r="A40" s="12">
        <v>36</v>
      </c>
      <c r="B40" s="13" t="s">
        <v>47</v>
      </c>
      <c r="C40" s="14" t="s">
        <v>32</v>
      </c>
      <c r="D40" s="14">
        <v>1</v>
      </c>
      <c r="E40" s="15">
        <v>6845005.9702413995</v>
      </c>
      <c r="F40" s="16">
        <f>Table135[[#This Row],[UNIT PRICE]]*Table135[[#This Row],[QUANTITY]]</f>
        <v>6845005.9702413995</v>
      </c>
      <c r="G40" s="17">
        <v>0.6</v>
      </c>
      <c r="H40" s="18">
        <f>Table135[[#This Row],[TOTAL AMOUNT]]*Table135[[#This Row],[DEPRECIATION RATE]]</f>
        <v>4107003.5821448397</v>
      </c>
      <c r="I40" s="16">
        <f>Table135[[#This Row],[TOTAL AMOUNT]]-Table135[[#This Row],[DEPRECIATED VALUE]]</f>
        <v>2738002.3880965598</v>
      </c>
    </row>
    <row r="41" spans="1:9" x14ac:dyDescent="0.3">
      <c r="A41" s="12">
        <v>37</v>
      </c>
      <c r="B41" s="13" t="s">
        <v>48</v>
      </c>
      <c r="C41" s="14" t="s">
        <v>12</v>
      </c>
      <c r="D41" s="14">
        <v>2</v>
      </c>
      <c r="E41" s="15">
        <v>192441.67279999997</v>
      </c>
      <c r="F41" s="16">
        <f>Table135[[#This Row],[UNIT PRICE]]*Table135[[#This Row],[QUANTITY]]</f>
        <v>384883.34559999994</v>
      </c>
      <c r="G41" s="17">
        <v>0.1</v>
      </c>
      <c r="H41" s="18">
        <f>Table135[[#This Row],[TOTAL AMOUNT]]*Table135[[#This Row],[DEPRECIATION RATE]]</f>
        <v>38488.334559999996</v>
      </c>
      <c r="I41" s="16">
        <f>Table135[[#This Row],[TOTAL AMOUNT]]-Table135[[#This Row],[DEPRECIATED VALUE]]</f>
        <v>346395.01103999995</v>
      </c>
    </row>
    <row r="42" spans="1:9" x14ac:dyDescent="0.3">
      <c r="A42" s="12">
        <v>38</v>
      </c>
      <c r="B42" s="13" t="s">
        <v>49</v>
      </c>
      <c r="C42" s="14" t="s">
        <v>12</v>
      </c>
      <c r="D42" s="14">
        <v>2</v>
      </c>
      <c r="E42" s="15">
        <v>226401.96799999999</v>
      </c>
      <c r="F42" s="16">
        <f>Table135[[#This Row],[UNIT PRICE]]*Table135[[#This Row],[QUANTITY]]</f>
        <v>452803.93599999999</v>
      </c>
      <c r="G42" s="17">
        <v>0.1</v>
      </c>
      <c r="H42" s="18">
        <f>Table135[[#This Row],[TOTAL AMOUNT]]*Table135[[#This Row],[DEPRECIATION RATE]]</f>
        <v>45280.393600000003</v>
      </c>
      <c r="I42" s="16">
        <f>Table135[[#This Row],[TOTAL AMOUNT]]-Table135[[#This Row],[DEPRECIATED VALUE]]</f>
        <v>407523.54239999998</v>
      </c>
    </row>
    <row r="43" spans="1:9" x14ac:dyDescent="0.3">
      <c r="A43" s="12">
        <v>39</v>
      </c>
      <c r="B43" s="13" t="s">
        <v>50</v>
      </c>
      <c r="C43" s="14" t="s">
        <v>51</v>
      </c>
      <c r="D43" s="14">
        <v>7</v>
      </c>
      <c r="E43" s="15">
        <v>45987.899749999997</v>
      </c>
      <c r="F43" s="16">
        <f>Table135[[#This Row],[UNIT PRICE]]*Table135[[#This Row],[QUANTITY]]</f>
        <v>321915.29824999999</v>
      </c>
      <c r="G43" s="17">
        <v>0.1</v>
      </c>
      <c r="H43" s="18">
        <f>Table135[[#This Row],[TOTAL AMOUNT]]*Table135[[#This Row],[DEPRECIATION RATE]]</f>
        <v>32191.529825000001</v>
      </c>
      <c r="I43" s="16">
        <f>Table135[[#This Row],[TOTAL AMOUNT]]-Table135[[#This Row],[DEPRECIATED VALUE]]</f>
        <v>289723.76842500002</v>
      </c>
    </row>
    <row r="44" spans="1:9" x14ac:dyDescent="0.3">
      <c r="A44" s="12">
        <v>40</v>
      </c>
      <c r="B44" s="13" t="s">
        <v>50</v>
      </c>
      <c r="C44" s="14" t="s">
        <v>51</v>
      </c>
      <c r="D44" s="13">
        <v>24</v>
      </c>
      <c r="E44" s="15">
        <v>53062.961249999993</v>
      </c>
      <c r="F44" s="16">
        <f>Table135[[#This Row],[UNIT PRICE]]*Table135[[#This Row],[QUANTITY]]</f>
        <v>1273511.0699999998</v>
      </c>
      <c r="G44" s="17">
        <v>0.1</v>
      </c>
      <c r="H44" s="18">
        <f>Table135[[#This Row],[TOTAL AMOUNT]]*Table135[[#This Row],[DEPRECIATION RATE]]</f>
        <v>127351.10699999999</v>
      </c>
      <c r="I44" s="16">
        <f>Table135[[#This Row],[TOTAL AMOUNT]]-Table135[[#This Row],[DEPRECIATED VALUE]]</f>
        <v>1146159.9629999998</v>
      </c>
    </row>
    <row r="45" spans="1:9" x14ac:dyDescent="0.3">
      <c r="A45" s="12">
        <v>41</v>
      </c>
      <c r="B45" s="13" t="s">
        <v>50</v>
      </c>
      <c r="C45" s="14" t="s">
        <v>51</v>
      </c>
      <c r="D45" s="13">
        <v>25</v>
      </c>
      <c r="E45" s="15">
        <v>63675.553499999995</v>
      </c>
      <c r="F45" s="16">
        <f>Table135[[#This Row],[UNIT PRICE]]*Table135[[#This Row],[QUANTITY]]</f>
        <v>1591888.8374999999</v>
      </c>
      <c r="G45" s="17">
        <v>0.1</v>
      </c>
      <c r="H45" s="18">
        <f>Table135[[#This Row],[TOTAL AMOUNT]]*Table135[[#This Row],[DEPRECIATION RATE]]</f>
        <v>159188.88375000001</v>
      </c>
      <c r="I45" s="16">
        <f>Table135[[#This Row],[TOTAL AMOUNT]]-Table135[[#This Row],[DEPRECIATED VALUE]]</f>
        <v>1432699.9537499999</v>
      </c>
    </row>
    <row r="46" spans="1:9" x14ac:dyDescent="0.3">
      <c r="A46" s="12">
        <v>42</v>
      </c>
      <c r="B46" s="13" t="s">
        <v>52</v>
      </c>
      <c r="C46" s="14" t="s">
        <v>32</v>
      </c>
      <c r="D46" s="14">
        <v>1</v>
      </c>
      <c r="E46" s="15">
        <v>38912.838249999993</v>
      </c>
      <c r="F46" s="16">
        <f>Table135[[#This Row],[UNIT PRICE]]*Table135[[#This Row],[QUANTITY]]</f>
        <v>38912.838249999993</v>
      </c>
      <c r="G46" s="17">
        <v>0.1</v>
      </c>
      <c r="H46" s="18">
        <f>Table135[[#This Row],[TOTAL AMOUNT]]*Table135[[#This Row],[DEPRECIATION RATE]]</f>
        <v>3891.2838249999995</v>
      </c>
      <c r="I46" s="16">
        <f>Table135[[#This Row],[TOTAL AMOUNT]]-Table135[[#This Row],[DEPRECIATED VALUE]]</f>
        <v>35021.554424999995</v>
      </c>
    </row>
    <row r="47" spans="1:9" x14ac:dyDescent="0.3">
      <c r="A47" s="12">
        <v>43</v>
      </c>
      <c r="B47" s="13" t="s">
        <v>53</v>
      </c>
      <c r="C47" s="14" t="s">
        <v>32</v>
      </c>
      <c r="D47" s="14">
        <v>1</v>
      </c>
      <c r="E47" s="15">
        <v>42450.368999999999</v>
      </c>
      <c r="F47" s="16">
        <f>Table135[[#This Row],[UNIT PRICE]]*Table135[[#This Row],[QUANTITY]]</f>
        <v>42450.368999999999</v>
      </c>
      <c r="G47" s="17">
        <v>0.1</v>
      </c>
      <c r="H47" s="18">
        <f>Table135[[#This Row],[TOTAL AMOUNT]]*Table135[[#This Row],[DEPRECIATION RATE]]</f>
        <v>4245.0369000000001</v>
      </c>
      <c r="I47" s="16">
        <f>Table135[[#This Row],[TOTAL AMOUNT]]-Table135[[#This Row],[DEPRECIATED VALUE]]</f>
        <v>38205.3321</v>
      </c>
    </row>
    <row r="48" spans="1:9" ht="27.6" x14ac:dyDescent="0.3">
      <c r="A48" s="12">
        <v>44</v>
      </c>
      <c r="B48" s="13" t="s">
        <v>54</v>
      </c>
      <c r="C48" s="14" t="s">
        <v>32</v>
      </c>
      <c r="D48" s="14">
        <v>1</v>
      </c>
      <c r="E48" s="15">
        <v>346678.0135</v>
      </c>
      <c r="F48" s="16">
        <f>Table135[[#This Row],[UNIT PRICE]]*Table135[[#This Row],[QUANTITY]]</f>
        <v>346678.0135</v>
      </c>
      <c r="G48" s="17">
        <v>0.1</v>
      </c>
      <c r="H48" s="18">
        <f>Table135[[#This Row],[TOTAL AMOUNT]]*Table135[[#This Row],[DEPRECIATION RATE]]</f>
        <v>34667.801350000002</v>
      </c>
      <c r="I48" s="16">
        <f>Table135[[#This Row],[TOTAL AMOUNT]]-Table135[[#This Row],[DEPRECIATED VALUE]]</f>
        <v>312010.21214999998</v>
      </c>
    </row>
    <row r="49" spans="1:9" x14ac:dyDescent="0.3">
      <c r="A49" s="12">
        <v>45</v>
      </c>
      <c r="B49" s="13" t="s">
        <v>55</v>
      </c>
      <c r="C49" s="14" t="s">
        <v>12</v>
      </c>
      <c r="D49" s="14">
        <v>4</v>
      </c>
      <c r="E49" s="15">
        <v>169801.476</v>
      </c>
      <c r="F49" s="16">
        <f>Table135[[#This Row],[UNIT PRICE]]*Table135[[#This Row],[QUANTITY]]</f>
        <v>679205.90399999998</v>
      </c>
      <c r="G49" s="17">
        <v>0.1</v>
      </c>
      <c r="H49" s="18">
        <f>Table135[[#This Row],[TOTAL AMOUNT]]*Table135[[#This Row],[DEPRECIATION RATE]]</f>
        <v>67920.590400000001</v>
      </c>
      <c r="I49" s="16">
        <f>Table135[[#This Row],[TOTAL AMOUNT]]-Table135[[#This Row],[DEPRECIATED VALUE]]</f>
        <v>611285.31359999999</v>
      </c>
    </row>
    <row r="50" spans="1:9" x14ac:dyDescent="0.3">
      <c r="A50" s="12">
        <v>46</v>
      </c>
      <c r="B50" s="13" t="s">
        <v>56</v>
      </c>
      <c r="C50" s="14" t="s">
        <v>32</v>
      </c>
      <c r="D50" s="14">
        <v>1</v>
      </c>
      <c r="E50" s="15">
        <v>115323.50244999999</v>
      </c>
      <c r="F50" s="16">
        <f>Table135[[#This Row],[UNIT PRICE]]*Table135[[#This Row],[QUANTITY]]</f>
        <v>115323.50244999999</v>
      </c>
      <c r="G50" s="17">
        <v>0.1</v>
      </c>
      <c r="H50" s="18">
        <f>Table135[[#This Row],[TOTAL AMOUNT]]*Table135[[#This Row],[DEPRECIATION RATE]]</f>
        <v>11532.350245</v>
      </c>
      <c r="I50" s="16">
        <f>Table135[[#This Row],[TOTAL AMOUNT]]-Table135[[#This Row],[DEPRECIATED VALUE]]</f>
        <v>103791.15220499999</v>
      </c>
    </row>
    <row r="51" spans="1:9" x14ac:dyDescent="0.3">
      <c r="A51" s="12">
        <v>47</v>
      </c>
      <c r="B51" s="13" t="s">
        <v>57</v>
      </c>
      <c r="C51" s="14" t="s">
        <v>12</v>
      </c>
      <c r="D51" s="14">
        <v>2</v>
      </c>
      <c r="E51" s="15">
        <v>261777.27549999999</v>
      </c>
      <c r="F51" s="16">
        <f>Table135[[#This Row],[UNIT PRICE]]*Table135[[#This Row],[QUANTITY]]</f>
        <v>523554.55099999998</v>
      </c>
      <c r="G51" s="17">
        <v>0.1</v>
      </c>
      <c r="H51" s="18">
        <f>Table135[[#This Row],[TOTAL AMOUNT]]*Table135[[#This Row],[DEPRECIATION RATE]]</f>
        <v>52355.455099999999</v>
      </c>
      <c r="I51" s="16">
        <f>Table135[[#This Row],[TOTAL AMOUNT]]-Table135[[#This Row],[DEPRECIATED VALUE]]</f>
        <v>471199.09589999996</v>
      </c>
    </row>
    <row r="52" spans="1:9" x14ac:dyDescent="0.3">
      <c r="A52" s="12">
        <v>48</v>
      </c>
      <c r="B52" s="13" t="s">
        <v>58</v>
      </c>
      <c r="C52" s="14" t="s">
        <v>32</v>
      </c>
      <c r="D52" s="14">
        <v>1</v>
      </c>
      <c r="E52" s="15">
        <v>205176.78349999999</v>
      </c>
      <c r="F52" s="16">
        <f>Table135[[#This Row],[UNIT PRICE]]*Table135[[#This Row],[QUANTITY]]</f>
        <v>205176.78349999999</v>
      </c>
      <c r="G52" s="17">
        <v>0.1</v>
      </c>
      <c r="H52" s="18">
        <f>Table135[[#This Row],[TOTAL AMOUNT]]*Table135[[#This Row],[DEPRECIATION RATE]]</f>
        <v>20517.678350000002</v>
      </c>
      <c r="I52" s="16">
        <f>Table135[[#This Row],[TOTAL AMOUNT]]-Table135[[#This Row],[DEPRECIATED VALUE]]</f>
        <v>184659.10514999999</v>
      </c>
    </row>
    <row r="53" spans="1:9" ht="13.95" customHeight="1" x14ac:dyDescent="0.3">
      <c r="A53" s="12">
        <v>49</v>
      </c>
      <c r="B53" s="13" t="s">
        <v>59</v>
      </c>
      <c r="C53" s="14" t="s">
        <v>60</v>
      </c>
      <c r="D53" s="14">
        <v>2</v>
      </c>
      <c r="E53" s="15">
        <v>84900.737999999998</v>
      </c>
      <c r="F53" s="16">
        <f>Table135[[#This Row],[UNIT PRICE]]*Table135[[#This Row],[QUANTITY]]</f>
        <v>169801.476</v>
      </c>
      <c r="G53" s="17">
        <v>0.1</v>
      </c>
      <c r="H53" s="18">
        <f>Table135[[#This Row],[TOTAL AMOUNT]]*Table135[[#This Row],[DEPRECIATION RATE]]</f>
        <v>16980.1476</v>
      </c>
      <c r="I53" s="16">
        <f>Table135[[#This Row],[TOTAL AMOUNT]]-Table135[[#This Row],[DEPRECIATED VALUE]]</f>
        <v>152821.3284</v>
      </c>
    </row>
    <row r="54" spans="1:9" ht="13.95" customHeight="1" x14ac:dyDescent="0.3">
      <c r="A54" s="12">
        <v>50</v>
      </c>
      <c r="B54" s="12" t="s">
        <v>61</v>
      </c>
      <c r="C54" s="14" t="s">
        <v>60</v>
      </c>
      <c r="D54" s="14">
        <v>2</v>
      </c>
      <c r="E54" s="15">
        <v>2405.5209099999997</v>
      </c>
      <c r="F54" s="16">
        <f>Table135[[#This Row],[UNIT PRICE]]*Table135[[#This Row],[QUANTITY]]</f>
        <v>4811.0418199999995</v>
      </c>
      <c r="G54" s="17">
        <v>0.1</v>
      </c>
      <c r="H54" s="18">
        <f>Table135[[#This Row],[TOTAL AMOUNT]]*Table135[[#This Row],[DEPRECIATION RATE]]</f>
        <v>481.10418199999998</v>
      </c>
      <c r="I54" s="16">
        <f>Table135[[#This Row],[TOTAL AMOUNT]]-Table135[[#This Row],[DEPRECIATED VALUE]]</f>
        <v>4329.9376379999994</v>
      </c>
    </row>
    <row r="55" spans="1:9" ht="13.95" customHeight="1" x14ac:dyDescent="0.3">
      <c r="A55" s="12">
        <v>51</v>
      </c>
      <c r="B55" s="13" t="s">
        <v>62</v>
      </c>
      <c r="C55" s="14" t="s">
        <v>60</v>
      </c>
      <c r="D55" s="14">
        <v>2</v>
      </c>
      <c r="E55" s="15">
        <v>124521.08239999998</v>
      </c>
      <c r="F55" s="16">
        <f>Table135[[#This Row],[UNIT PRICE]]*Table135[[#This Row],[QUANTITY]]</f>
        <v>249042.16479999997</v>
      </c>
      <c r="G55" s="17">
        <v>0.1</v>
      </c>
      <c r="H55" s="18">
        <f>Table135[[#This Row],[TOTAL AMOUNT]]*Table135[[#This Row],[DEPRECIATION RATE]]</f>
        <v>24904.216479999999</v>
      </c>
      <c r="I55" s="16">
        <f>Table135[[#This Row],[TOTAL AMOUNT]]-Table135[[#This Row],[DEPRECIATED VALUE]]</f>
        <v>224137.94831999997</v>
      </c>
    </row>
    <row r="56" spans="1:9" ht="13.95" customHeight="1" x14ac:dyDescent="0.3">
      <c r="A56" s="12">
        <v>52</v>
      </c>
      <c r="B56" s="13" t="s">
        <v>63</v>
      </c>
      <c r="C56" s="14" t="s">
        <v>32</v>
      </c>
      <c r="D56" s="14">
        <v>1</v>
      </c>
      <c r="E56" s="15">
        <v>0</v>
      </c>
      <c r="F56" s="16">
        <f>Table135[[#This Row],[UNIT PRICE]]*Table135[[#This Row],[QUANTITY]]</f>
        <v>0</v>
      </c>
      <c r="G56" s="17">
        <v>0.1</v>
      </c>
      <c r="H56" s="18">
        <f>Table135[[#This Row],[TOTAL AMOUNT]]*Table135[[#This Row],[DEPRECIATION RATE]]</f>
        <v>0</v>
      </c>
      <c r="I56" s="16">
        <f>Table135[[#This Row],[TOTAL AMOUNT]]-Table135[[#This Row],[DEPRECIATED VALUE]]</f>
        <v>0</v>
      </c>
    </row>
    <row r="57" spans="1:9" ht="13.95" customHeight="1" x14ac:dyDescent="0.3">
      <c r="A57" s="12">
        <v>53</v>
      </c>
      <c r="B57" s="13" t="s">
        <v>64</v>
      </c>
      <c r="C57" s="14" t="s">
        <v>12</v>
      </c>
      <c r="D57" s="14">
        <v>6</v>
      </c>
      <c r="E57" s="15">
        <v>23347.702949999999</v>
      </c>
      <c r="F57" s="16">
        <f>Table135[[#This Row],[UNIT PRICE]]*Table135[[#This Row],[QUANTITY]]</f>
        <v>140086.21769999998</v>
      </c>
      <c r="G57" s="17">
        <v>0.1</v>
      </c>
      <c r="H57" s="18">
        <f>Table135[[#This Row],[TOTAL AMOUNT]]*Table135[[#This Row],[DEPRECIATION RATE]]</f>
        <v>14008.621769999998</v>
      </c>
      <c r="I57" s="16">
        <f>Table135[[#This Row],[TOTAL AMOUNT]]-Table135[[#This Row],[DEPRECIATED VALUE]]</f>
        <v>126077.59592999998</v>
      </c>
    </row>
    <row r="58" spans="1:9" ht="13.95" customHeight="1" x14ac:dyDescent="0.3">
      <c r="A58" s="12">
        <v>54</v>
      </c>
      <c r="B58" s="13" t="s">
        <v>52</v>
      </c>
      <c r="C58" s="14" t="s">
        <v>12</v>
      </c>
      <c r="D58" s="14">
        <v>5</v>
      </c>
      <c r="E58" s="15">
        <v>38912.838249999993</v>
      </c>
      <c r="F58" s="16">
        <f>Table135[[#This Row],[UNIT PRICE]]*Table135[[#This Row],[QUANTITY]]</f>
        <v>194564.19124999997</v>
      </c>
      <c r="G58" s="17">
        <v>0.1</v>
      </c>
      <c r="H58" s="18">
        <f>Table135[[#This Row],[TOTAL AMOUNT]]*Table135[[#This Row],[DEPRECIATION RATE]]</f>
        <v>19456.419124999997</v>
      </c>
      <c r="I58" s="16">
        <f>Table135[[#This Row],[TOTAL AMOUNT]]-Table135[[#This Row],[DEPRECIATED VALUE]]</f>
        <v>175107.77212499999</v>
      </c>
    </row>
    <row r="59" spans="1:9" ht="13.95" customHeight="1" x14ac:dyDescent="0.3">
      <c r="A59" s="12">
        <v>55</v>
      </c>
      <c r="B59" s="13" t="s">
        <v>65</v>
      </c>
      <c r="C59" s="14" t="s">
        <v>12</v>
      </c>
      <c r="D59" s="14">
        <v>3</v>
      </c>
      <c r="E59" s="15">
        <v>67920.590400000001</v>
      </c>
      <c r="F59" s="16">
        <f>Table135[[#This Row],[UNIT PRICE]]*Table135[[#This Row],[QUANTITY]]</f>
        <v>203761.77120000002</v>
      </c>
      <c r="G59" s="17">
        <v>0.1</v>
      </c>
      <c r="H59" s="18">
        <f>Table135[[#This Row],[TOTAL AMOUNT]]*Table135[[#This Row],[DEPRECIATION RATE]]</f>
        <v>20376.177120000004</v>
      </c>
      <c r="I59" s="16">
        <f>Table135[[#This Row],[TOTAL AMOUNT]]-Table135[[#This Row],[DEPRECIATED VALUE]]</f>
        <v>183385.59408000001</v>
      </c>
    </row>
    <row r="60" spans="1:9" ht="13.95" customHeight="1" x14ac:dyDescent="0.3">
      <c r="A60" s="12">
        <v>56</v>
      </c>
      <c r="B60" s="13" t="s">
        <v>65</v>
      </c>
      <c r="C60" s="14" t="s">
        <v>12</v>
      </c>
      <c r="D60" s="20">
        <v>3</v>
      </c>
      <c r="E60" s="15">
        <v>80655.701099999991</v>
      </c>
      <c r="F60" s="16">
        <f>Table135[[#This Row],[UNIT PRICE]]*Table135[[#This Row],[QUANTITY]]</f>
        <v>241967.10329999996</v>
      </c>
      <c r="G60" s="17">
        <v>0.1</v>
      </c>
      <c r="H60" s="18">
        <f>Table135[[#This Row],[TOTAL AMOUNT]]*Table135[[#This Row],[DEPRECIATION RATE]]</f>
        <v>24196.710329999998</v>
      </c>
      <c r="I60" s="16">
        <f>Table135[[#This Row],[TOTAL AMOUNT]]-Table135[[#This Row],[DEPRECIATED VALUE]]</f>
        <v>217770.39296999996</v>
      </c>
    </row>
    <row r="61" spans="1:9" ht="13.95" customHeight="1" x14ac:dyDescent="0.3">
      <c r="A61" s="12">
        <v>57</v>
      </c>
      <c r="B61" s="13" t="s">
        <v>66</v>
      </c>
      <c r="C61" s="14" t="s">
        <v>12</v>
      </c>
      <c r="D61" s="14">
        <v>2</v>
      </c>
      <c r="E61" s="15">
        <v>503744.37879999995</v>
      </c>
      <c r="F61" s="16">
        <f>Table135[[#This Row],[UNIT PRICE]]*Table135[[#This Row],[QUANTITY]]</f>
        <v>1007488.7575999999</v>
      </c>
      <c r="G61" s="17">
        <v>0.1</v>
      </c>
      <c r="H61" s="18">
        <f>Table135[[#This Row],[TOTAL AMOUNT]]*Table135[[#This Row],[DEPRECIATION RATE]]</f>
        <v>100748.87576</v>
      </c>
      <c r="I61" s="16">
        <f>Table135[[#This Row],[TOTAL AMOUNT]]-Table135[[#This Row],[DEPRECIATED VALUE]]</f>
        <v>906739.88183999993</v>
      </c>
    </row>
    <row r="62" spans="1:9" x14ac:dyDescent="0.3">
      <c r="A62" s="12">
        <v>58</v>
      </c>
      <c r="B62" s="13" t="s">
        <v>67</v>
      </c>
      <c r="C62" s="14" t="s">
        <v>60</v>
      </c>
      <c r="D62" s="14">
        <v>3</v>
      </c>
      <c r="E62" s="15">
        <v>566.00491999999997</v>
      </c>
      <c r="F62" s="16">
        <f>Table135[[#This Row],[UNIT PRICE]]*Table135[[#This Row],[QUANTITY]]</f>
        <v>1698.01476</v>
      </c>
      <c r="G62" s="17">
        <v>0.1</v>
      </c>
      <c r="H62" s="18">
        <f>Table135[[#This Row],[TOTAL AMOUNT]]*Table135[[#This Row],[DEPRECIATION RATE]]</f>
        <v>169.80147600000001</v>
      </c>
      <c r="I62" s="16">
        <f>Table135[[#This Row],[TOTAL AMOUNT]]-Table135[[#This Row],[DEPRECIATED VALUE]]</f>
        <v>1528.2132839999999</v>
      </c>
    </row>
    <row r="63" spans="1:9" x14ac:dyDescent="0.3">
      <c r="A63" s="12">
        <v>59</v>
      </c>
      <c r="B63" s="13" t="s">
        <v>68</v>
      </c>
      <c r="C63" s="14" t="s">
        <v>16</v>
      </c>
      <c r="D63" s="14">
        <v>6</v>
      </c>
      <c r="E63" s="15">
        <v>8490.0738000000001</v>
      </c>
      <c r="F63" s="16">
        <f>Table135[[#This Row],[UNIT PRICE]]*Table135[[#This Row],[QUANTITY]]</f>
        <v>50940.442800000004</v>
      </c>
      <c r="G63" s="17">
        <v>0.1</v>
      </c>
      <c r="H63" s="18">
        <f>Table135[[#This Row],[TOTAL AMOUNT]]*Table135[[#This Row],[DEPRECIATION RATE]]</f>
        <v>5094.044280000001</v>
      </c>
      <c r="I63" s="16">
        <f>Table135[[#This Row],[TOTAL AMOUNT]]-Table135[[#This Row],[DEPRECIATED VALUE]]</f>
        <v>45846.398520000002</v>
      </c>
    </row>
    <row r="64" spans="1:9" x14ac:dyDescent="0.3">
      <c r="A64" s="12">
        <v>60</v>
      </c>
      <c r="B64" s="13" t="s">
        <v>69</v>
      </c>
      <c r="C64" s="14" t="s">
        <v>16</v>
      </c>
      <c r="D64" s="14">
        <v>4</v>
      </c>
      <c r="E64" s="15">
        <v>148576.29149999999</v>
      </c>
      <c r="F64" s="16">
        <f>Table135[[#This Row],[UNIT PRICE]]*Table135[[#This Row],[QUANTITY]]</f>
        <v>594305.16599999997</v>
      </c>
      <c r="G64" s="17">
        <v>0.1</v>
      </c>
      <c r="H64" s="18">
        <f>Table135[[#This Row],[TOTAL AMOUNT]]*Table135[[#This Row],[DEPRECIATION RATE]]</f>
        <v>59430.516600000003</v>
      </c>
      <c r="I64" s="16">
        <f>Table135[[#This Row],[TOTAL AMOUNT]]-Table135[[#This Row],[DEPRECIATED VALUE]]</f>
        <v>534874.64939999999</v>
      </c>
    </row>
    <row r="65" spans="1:32" x14ac:dyDescent="0.3">
      <c r="A65" s="12">
        <v>61</v>
      </c>
      <c r="B65" s="13" t="s">
        <v>70</v>
      </c>
      <c r="C65" s="14" t="s">
        <v>16</v>
      </c>
      <c r="D65" s="14">
        <v>3</v>
      </c>
      <c r="E65" s="15">
        <v>120276.04549999999</v>
      </c>
      <c r="F65" s="16">
        <f>Table135[[#This Row],[UNIT PRICE]]*Table135[[#This Row],[QUANTITY]]</f>
        <v>360828.13649999996</v>
      </c>
      <c r="G65" s="17">
        <v>0.1</v>
      </c>
      <c r="H65" s="18">
        <f>Table135[[#This Row],[TOTAL AMOUNT]]*Table135[[#This Row],[DEPRECIATION RATE]]</f>
        <v>36082.813649999996</v>
      </c>
      <c r="I65" s="16">
        <f>Table135[[#This Row],[TOTAL AMOUNT]]-Table135[[#This Row],[DEPRECIATED VALUE]]</f>
        <v>324745.32285</v>
      </c>
    </row>
    <row r="66" spans="1:32" x14ac:dyDescent="0.3">
      <c r="A66" s="12">
        <v>62</v>
      </c>
      <c r="B66" s="13" t="s">
        <v>71</v>
      </c>
      <c r="C66" s="14" t="s">
        <v>16</v>
      </c>
      <c r="D66" s="14">
        <v>5</v>
      </c>
      <c r="E66" s="15">
        <v>45987.899749999997</v>
      </c>
      <c r="F66" s="16">
        <f>Table135[[#This Row],[UNIT PRICE]]*Table135[[#This Row],[QUANTITY]]</f>
        <v>229939.49874999997</v>
      </c>
      <c r="G66" s="17">
        <v>0.1</v>
      </c>
      <c r="H66" s="18">
        <f>Table135[[#This Row],[TOTAL AMOUNT]]*Table135[[#This Row],[DEPRECIATION RATE]]</f>
        <v>22993.949874999998</v>
      </c>
      <c r="I66" s="16">
        <f>Table135[[#This Row],[TOTAL AMOUNT]]-Table135[[#This Row],[DEPRECIATED VALUE]]</f>
        <v>206945.54887499998</v>
      </c>
    </row>
    <row r="67" spans="1:32" x14ac:dyDescent="0.3">
      <c r="A67" s="12">
        <v>63</v>
      </c>
      <c r="B67" s="19" t="s">
        <v>72</v>
      </c>
      <c r="C67" s="14" t="s">
        <v>16</v>
      </c>
      <c r="D67" s="20">
        <v>5</v>
      </c>
      <c r="E67" s="15">
        <v>84900.737999999998</v>
      </c>
      <c r="F67" s="16">
        <f>Table135[[#This Row],[UNIT PRICE]]*Table135[[#This Row],[QUANTITY]]</f>
        <v>424503.69</v>
      </c>
      <c r="G67" s="17">
        <v>0.1</v>
      </c>
      <c r="H67" s="18">
        <f>Table135[[#This Row],[TOTAL AMOUNT]]*Table135[[#This Row],[DEPRECIATION RATE]]</f>
        <v>42450.369000000006</v>
      </c>
      <c r="I67" s="16">
        <f>Table135[[#This Row],[TOTAL AMOUNT]]-Table135[[#This Row],[DEPRECIATED VALUE]]</f>
        <v>382053.321</v>
      </c>
    </row>
    <row r="68" spans="1:32" x14ac:dyDescent="0.3">
      <c r="A68" s="12">
        <v>64</v>
      </c>
      <c r="B68" s="19" t="s">
        <v>72</v>
      </c>
      <c r="C68" s="14" t="s">
        <v>16</v>
      </c>
      <c r="D68" s="14">
        <v>7</v>
      </c>
      <c r="E68" s="15">
        <v>84900.737999999998</v>
      </c>
      <c r="F68" s="16">
        <f>Table135[[#This Row],[UNIT PRICE]]*Table135[[#This Row],[QUANTITY]]</f>
        <v>594305.16599999997</v>
      </c>
      <c r="G68" s="17">
        <v>0.1</v>
      </c>
      <c r="H68" s="18">
        <f>Table135[[#This Row],[TOTAL AMOUNT]]*Table135[[#This Row],[DEPRECIATION RATE]]</f>
        <v>59430.516600000003</v>
      </c>
      <c r="I68" s="16">
        <f>Table135[[#This Row],[TOTAL AMOUNT]]-Table135[[#This Row],[DEPRECIATED VALUE]]</f>
        <v>534874.64939999999</v>
      </c>
    </row>
    <row r="69" spans="1:32" s="21" customFormat="1" x14ac:dyDescent="0.3">
      <c r="A69" s="12">
        <v>65</v>
      </c>
      <c r="B69" s="13" t="s">
        <v>73</v>
      </c>
      <c r="C69" s="14" t="s">
        <v>74</v>
      </c>
      <c r="D69" s="14">
        <v>1</v>
      </c>
      <c r="E69" s="15">
        <v>991499.11860999989</v>
      </c>
      <c r="F69" s="16">
        <f>Table135[[#This Row],[UNIT PRICE]]*Table135[[#This Row],[QUANTITY]]</f>
        <v>991499.11860999989</v>
      </c>
      <c r="G69" s="17">
        <v>0.24</v>
      </c>
      <c r="H69" s="18">
        <f>Table135[[#This Row],[TOTAL AMOUNT]]*Table135[[#This Row],[DEPRECIATION RATE]]</f>
        <v>237959.78846639997</v>
      </c>
      <c r="I69" s="16">
        <f>Table135[[#This Row],[TOTAL AMOUNT]]-Table135[[#This Row],[DEPRECIATED VALUE]]</f>
        <v>753539.33014359989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s="21" customFormat="1" x14ac:dyDescent="0.3">
      <c r="A70" s="12">
        <v>66</v>
      </c>
      <c r="B70" s="13" t="s">
        <v>75</v>
      </c>
      <c r="C70" s="14" t="s">
        <v>16</v>
      </c>
      <c r="D70" s="13">
        <v>28</v>
      </c>
      <c r="E70" s="15">
        <v>134426.1685</v>
      </c>
      <c r="F70" s="16">
        <f>Table135[[#This Row],[UNIT PRICE]]*Table135[[#This Row],[QUANTITY]]</f>
        <v>3763932.7179999999</v>
      </c>
      <c r="G70" s="17">
        <v>0.15</v>
      </c>
      <c r="H70" s="18">
        <f>Table135[[#This Row],[TOTAL AMOUNT]]*Table135[[#This Row],[DEPRECIATION RATE]]</f>
        <v>564589.90769999998</v>
      </c>
      <c r="I70" s="16">
        <f>Table135[[#This Row],[TOTAL AMOUNT]]-Table135[[#This Row],[DEPRECIATED VALUE]]</f>
        <v>3199342.8103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s="21" customFormat="1" x14ac:dyDescent="0.3">
      <c r="A71" s="12">
        <v>67</v>
      </c>
      <c r="B71" s="13" t="s">
        <v>75</v>
      </c>
      <c r="C71" s="14" t="s">
        <v>16</v>
      </c>
      <c r="D71" s="14">
        <v>9</v>
      </c>
      <c r="E71" s="15">
        <v>186781.62359999999</v>
      </c>
      <c r="F71" s="16">
        <f>Table135[[#This Row],[UNIT PRICE]]*Table135[[#This Row],[QUANTITY]]</f>
        <v>1681034.6124</v>
      </c>
      <c r="G71" s="17">
        <v>0.15</v>
      </c>
      <c r="H71" s="18">
        <f>Table135[[#This Row],[TOTAL AMOUNT]]*Table135[[#This Row],[DEPRECIATION RATE]]</f>
        <v>252155.19185999999</v>
      </c>
      <c r="I71" s="16">
        <f>Table135[[#This Row],[TOTAL AMOUNT]]-Table135[[#This Row],[DEPRECIATED VALUE]]</f>
        <v>1428879.4205400001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s="21" customFormat="1" x14ac:dyDescent="0.3">
      <c r="A72" s="12">
        <v>68</v>
      </c>
      <c r="B72" s="13" t="s">
        <v>75</v>
      </c>
      <c r="C72" s="14" t="s">
        <v>16</v>
      </c>
      <c r="D72" s="14">
        <v>53</v>
      </c>
      <c r="E72" s="15">
        <v>106833.42864999999</v>
      </c>
      <c r="F72" s="16">
        <f>Table135[[#This Row],[UNIT PRICE]]*Table135[[#This Row],[QUANTITY]]</f>
        <v>5662171.7184499996</v>
      </c>
      <c r="G72" s="17">
        <v>0.15</v>
      </c>
      <c r="H72" s="18">
        <f>Table135[[#This Row],[TOTAL AMOUNT]]*Table135[[#This Row],[DEPRECIATION RATE]]</f>
        <v>849325.75776749989</v>
      </c>
      <c r="I72" s="16">
        <f>Table135[[#This Row],[TOTAL AMOUNT]]-Table135[[#This Row],[DEPRECIATED VALUE]]</f>
        <v>4812845.9606825002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s="21" customFormat="1" x14ac:dyDescent="0.3">
      <c r="A73" s="12">
        <v>69</v>
      </c>
      <c r="B73" s="13" t="s">
        <v>76</v>
      </c>
      <c r="C73" s="14" t="s">
        <v>16</v>
      </c>
      <c r="D73" s="14">
        <v>2</v>
      </c>
      <c r="E73" s="15">
        <v>1415.0122999999999</v>
      </c>
      <c r="F73" s="16">
        <f>Table135[[#This Row],[UNIT PRICE]]*Table135[[#This Row],[QUANTITY]]</f>
        <v>2830.0245999999997</v>
      </c>
      <c r="G73" s="17">
        <v>0.2</v>
      </c>
      <c r="H73" s="18">
        <f>Table135[[#This Row],[TOTAL AMOUNT]]*Table135[[#This Row],[DEPRECIATION RATE]]</f>
        <v>566.00491999999997</v>
      </c>
      <c r="I73" s="16">
        <f>Table135[[#This Row],[TOTAL AMOUNT]]-Table135[[#This Row],[DEPRECIATED VALUE]]</f>
        <v>2264.0196799999999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s="21" customFormat="1" x14ac:dyDescent="0.3">
      <c r="A74" s="12">
        <v>70</v>
      </c>
      <c r="B74" s="13" t="s">
        <v>77</v>
      </c>
      <c r="C74" s="14" t="s">
        <v>16</v>
      </c>
      <c r="D74" s="14">
        <v>3</v>
      </c>
      <c r="E74" s="15">
        <v>17687.653749999998</v>
      </c>
      <c r="F74" s="16">
        <f>Table135[[#This Row],[UNIT PRICE]]*Table135[[#This Row],[QUANTITY]]</f>
        <v>53062.961249999993</v>
      </c>
      <c r="G74" s="17">
        <v>0.1</v>
      </c>
      <c r="H74" s="18">
        <f>Table135[[#This Row],[TOTAL AMOUNT]]*Table135[[#This Row],[DEPRECIATION RATE]]</f>
        <v>5306.2961249999998</v>
      </c>
      <c r="I74" s="16">
        <f>Table135[[#This Row],[TOTAL AMOUNT]]-Table135[[#This Row],[DEPRECIATED VALUE]]</f>
        <v>47756.665124999992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x14ac:dyDescent="0.3">
      <c r="A75" s="12">
        <v>71</v>
      </c>
      <c r="B75" s="13" t="s">
        <v>78</v>
      </c>
      <c r="C75" s="14" t="s">
        <v>16</v>
      </c>
      <c r="D75" s="14">
        <v>2</v>
      </c>
      <c r="E75" s="15">
        <v>93390.811799999996</v>
      </c>
      <c r="F75" s="16">
        <f>Table135[[#This Row],[UNIT PRICE]]*Table135[[#This Row],[QUANTITY]]</f>
        <v>186781.62359999999</v>
      </c>
      <c r="G75" s="17">
        <v>0.1</v>
      </c>
      <c r="H75" s="18">
        <f>Table135[[#This Row],[TOTAL AMOUNT]]*Table135[[#This Row],[DEPRECIATION RATE]]</f>
        <v>18678.162359999998</v>
      </c>
      <c r="I75" s="16">
        <f>Table135[[#This Row],[TOTAL AMOUNT]]-Table135[[#This Row],[DEPRECIATED VALUE]]</f>
        <v>168103.46124</v>
      </c>
    </row>
    <row r="76" spans="1:32" s="21" customFormat="1" x14ac:dyDescent="0.3">
      <c r="A76" s="12">
        <v>72</v>
      </c>
      <c r="B76" s="13" t="s">
        <v>79</v>
      </c>
      <c r="C76" s="14" t="s">
        <v>74</v>
      </c>
      <c r="D76" s="14">
        <v>1</v>
      </c>
      <c r="E76" s="15">
        <v>141501.22999999998</v>
      </c>
      <c r="F76" s="16">
        <f>Table135[[#This Row],[UNIT PRICE]]*Table135[[#This Row],[QUANTITY]]</f>
        <v>141501.22999999998</v>
      </c>
      <c r="G76" s="17">
        <v>0.25</v>
      </c>
      <c r="H76" s="18">
        <f>Table135[[#This Row],[TOTAL AMOUNT]]*Table135[[#This Row],[DEPRECIATION RATE]]</f>
        <v>35375.307499999995</v>
      </c>
      <c r="I76" s="16">
        <f>Table135[[#This Row],[TOTAL AMOUNT]]-Table135[[#This Row],[DEPRECIATED VALUE]]</f>
        <v>106125.92249999999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x14ac:dyDescent="0.3">
      <c r="A77" s="12">
        <v>73</v>
      </c>
      <c r="B77" s="13" t="s">
        <v>80</v>
      </c>
      <c r="C77" s="14" t="s">
        <v>16</v>
      </c>
      <c r="D77" s="14">
        <v>8</v>
      </c>
      <c r="E77" s="15">
        <v>990508.60999999987</v>
      </c>
      <c r="F77" s="16">
        <f>Table135[[#This Row],[UNIT PRICE]]*Table135[[#This Row],[QUANTITY]]</f>
        <v>7924068.879999999</v>
      </c>
      <c r="G77" s="17">
        <v>0.1</v>
      </c>
      <c r="H77" s="18">
        <f>Table135[[#This Row],[TOTAL AMOUNT]]*Table135[[#This Row],[DEPRECIATION RATE]]</f>
        <v>792406.88799999992</v>
      </c>
      <c r="I77" s="16">
        <f>Table135[[#This Row],[TOTAL AMOUNT]]-Table135[[#This Row],[DEPRECIATED VALUE]]</f>
        <v>7131661.9919999987</v>
      </c>
    </row>
    <row r="78" spans="1:32" x14ac:dyDescent="0.3">
      <c r="A78" s="12">
        <v>74</v>
      </c>
      <c r="B78" s="13" t="s">
        <v>80</v>
      </c>
      <c r="C78" s="14" t="s">
        <v>16</v>
      </c>
      <c r="D78" s="14">
        <v>7</v>
      </c>
      <c r="E78" s="15">
        <v>990508.60999999987</v>
      </c>
      <c r="F78" s="16">
        <f>Table135[[#This Row],[UNIT PRICE]]*Table135[[#This Row],[QUANTITY]]</f>
        <v>6933560.2699999996</v>
      </c>
      <c r="G78" s="17">
        <v>0.1</v>
      </c>
      <c r="H78" s="18">
        <f>Table135[[#This Row],[TOTAL AMOUNT]]*Table135[[#This Row],[DEPRECIATION RATE]]</f>
        <v>693356.027</v>
      </c>
      <c r="I78" s="16">
        <f>Table135[[#This Row],[TOTAL AMOUNT]]-Table135[[#This Row],[DEPRECIATED VALUE]]</f>
        <v>6240204.2429999998</v>
      </c>
    </row>
    <row r="79" spans="1:32" x14ac:dyDescent="0.3">
      <c r="A79" s="12">
        <v>75</v>
      </c>
      <c r="B79" s="13" t="s">
        <v>81</v>
      </c>
      <c r="C79" s="14" t="s">
        <v>16</v>
      </c>
      <c r="D79" s="14">
        <v>10</v>
      </c>
      <c r="E79" s="15">
        <v>495254.30499999993</v>
      </c>
      <c r="F79" s="16">
        <f>Table135[[#This Row],[UNIT PRICE]]*Table135[[#This Row],[QUANTITY]]</f>
        <v>4952543.0499999989</v>
      </c>
      <c r="G79" s="17">
        <v>0.25</v>
      </c>
      <c r="H79" s="18">
        <f>Table135[[#This Row],[TOTAL AMOUNT]]*Table135[[#This Row],[DEPRECIATION RATE]]</f>
        <v>1238135.7624999997</v>
      </c>
      <c r="I79" s="16">
        <f>Table135[[#This Row],[TOTAL AMOUNT]]-Table135[[#This Row],[DEPRECIATED VALUE]]</f>
        <v>3714407.2874999992</v>
      </c>
    </row>
    <row r="80" spans="1:32" x14ac:dyDescent="0.3">
      <c r="A80" s="12">
        <v>76</v>
      </c>
      <c r="B80" s="13" t="s">
        <v>82</v>
      </c>
      <c r="C80" s="14" t="s">
        <v>32</v>
      </c>
      <c r="D80" s="14">
        <v>1</v>
      </c>
      <c r="E80" s="15">
        <v>20871431.424999997</v>
      </c>
      <c r="F80" s="16">
        <f>Table135[[#This Row],[UNIT PRICE]]*Table135[[#This Row],[QUANTITY]]</f>
        <v>20871431.424999997</v>
      </c>
      <c r="G80" s="17">
        <v>0.15</v>
      </c>
      <c r="H80" s="18">
        <f>Table135[[#This Row],[TOTAL AMOUNT]]*Table135[[#This Row],[DEPRECIATION RATE]]</f>
        <v>3130714.7137499996</v>
      </c>
      <c r="I80" s="16">
        <f>Table135[[#This Row],[TOTAL AMOUNT]]-Table135[[#This Row],[DEPRECIATED VALUE]]</f>
        <v>17740716.711249996</v>
      </c>
    </row>
    <row r="81" spans="1:9" x14ac:dyDescent="0.3">
      <c r="A81" s="12">
        <v>77</v>
      </c>
      <c r="B81" s="13" t="s">
        <v>83</v>
      </c>
      <c r="C81" s="14" t="s">
        <v>12</v>
      </c>
      <c r="D81" s="14">
        <v>4</v>
      </c>
      <c r="E81" s="15">
        <v>8490.0738000000001</v>
      </c>
      <c r="F81" s="16">
        <f>Table135[[#This Row],[UNIT PRICE]]*Table135[[#This Row],[QUANTITY]]</f>
        <v>33960.2952</v>
      </c>
      <c r="G81" s="17">
        <v>0.25</v>
      </c>
      <c r="H81" s="18">
        <f>Table135[[#This Row],[TOTAL AMOUNT]]*Table135[[#This Row],[DEPRECIATION RATE]]</f>
        <v>8490.0738000000001</v>
      </c>
      <c r="I81" s="16">
        <f>Table135[[#This Row],[TOTAL AMOUNT]]-Table135[[#This Row],[DEPRECIATED VALUE]]</f>
        <v>25470.221400000002</v>
      </c>
    </row>
    <row r="82" spans="1:9" x14ac:dyDescent="0.3">
      <c r="A82" s="12">
        <v>78</v>
      </c>
      <c r="B82" s="13" t="s">
        <v>84</v>
      </c>
      <c r="C82" s="14" t="s">
        <v>12</v>
      </c>
      <c r="D82" s="14">
        <v>1</v>
      </c>
      <c r="E82" s="15">
        <v>11320.098399999999</v>
      </c>
      <c r="F82" s="16">
        <f>Table135[[#This Row],[UNIT PRICE]]*Table135[[#This Row],[QUANTITY]]</f>
        <v>11320.098399999999</v>
      </c>
      <c r="G82" s="17">
        <v>0.25</v>
      </c>
      <c r="H82" s="18">
        <f>Table135[[#This Row],[TOTAL AMOUNT]]*Table135[[#This Row],[DEPRECIATION RATE]]</f>
        <v>2830.0245999999997</v>
      </c>
      <c r="I82" s="16">
        <f>Table135[[#This Row],[TOTAL AMOUNT]]-Table135[[#This Row],[DEPRECIATED VALUE]]</f>
        <v>8490.0737999999983</v>
      </c>
    </row>
    <row r="83" spans="1:9" hidden="1" x14ac:dyDescent="0.3">
      <c r="A83" s="12">
        <v>79</v>
      </c>
      <c r="B83" s="13" t="s">
        <v>85</v>
      </c>
      <c r="C83" s="14" t="s">
        <v>16</v>
      </c>
      <c r="D83" s="14">
        <v>3</v>
      </c>
      <c r="E83" s="15">
        <v>0</v>
      </c>
      <c r="F83" s="16">
        <f>Table135[[#This Row],[UNIT PRICE]]*Table135[[#This Row],[QUANTITY]]</f>
        <v>0</v>
      </c>
      <c r="G83" s="17">
        <v>0.25</v>
      </c>
      <c r="H83" s="18">
        <f>Table135[[#This Row],[TOTAL AMOUNT]]*Table135[[#This Row],[DEPRECIATION RATE]]</f>
        <v>0</v>
      </c>
      <c r="I83" s="16">
        <f>Table135[[#This Row],[TOTAL AMOUNT]]-Table135[[#This Row],[DEPRECIATED VALUE]]</f>
        <v>0</v>
      </c>
    </row>
    <row r="84" spans="1:9" x14ac:dyDescent="0.3">
      <c r="A84" s="12">
        <v>79</v>
      </c>
      <c r="B84" s="13" t="s">
        <v>86</v>
      </c>
      <c r="C84" s="14" t="s">
        <v>16</v>
      </c>
      <c r="D84" s="14">
        <v>1</v>
      </c>
      <c r="E84" s="15">
        <v>25555122.137999997</v>
      </c>
      <c r="F84" s="16">
        <f>Table135[[#This Row],[UNIT PRICE]]*Table135[[#This Row],[QUANTITY]]</f>
        <v>25555122.137999997</v>
      </c>
      <c r="G84" s="17">
        <v>0.22</v>
      </c>
      <c r="H84" s="18">
        <f>Table135[[#This Row],[TOTAL AMOUNT]]*Table135[[#This Row],[DEPRECIATION RATE]]</f>
        <v>5622126.8703599991</v>
      </c>
      <c r="I84" s="16">
        <f>Table135[[#This Row],[TOTAL AMOUNT]]-Table135[[#This Row],[DEPRECIATED VALUE]]</f>
        <v>19932995.267639998</v>
      </c>
    </row>
    <row r="85" spans="1:9" x14ac:dyDescent="0.3">
      <c r="A85" s="22"/>
      <c r="B85" s="23" t="s">
        <v>87</v>
      </c>
      <c r="C85" s="24"/>
      <c r="D85" s="24"/>
      <c r="E85" s="25"/>
      <c r="F85" s="26">
        <f>SUM(F5:F84)</f>
        <v>772600605.66881263</v>
      </c>
      <c r="G85" s="27"/>
      <c r="H85" s="26">
        <f>SUM(H5:H84)</f>
        <v>301183594.83233631</v>
      </c>
      <c r="I85" s="26">
        <f>SUM(I5:I84)</f>
        <v>471417010.83647627</v>
      </c>
    </row>
    <row r="88" spans="1:9" x14ac:dyDescent="0.3">
      <c r="I88" s="28"/>
    </row>
    <row r="89" spans="1:9" x14ac:dyDescent="0.3">
      <c r="I89" s="28"/>
    </row>
    <row r="90" spans="1:9" x14ac:dyDescent="0.3">
      <c r="I90" s="28"/>
    </row>
    <row r="91" spans="1:9" s="29" customFormat="1" x14ac:dyDescent="0.3">
      <c r="A91"/>
      <c r="B91"/>
      <c r="C91"/>
      <c r="D91"/>
      <c r="E91"/>
      <c r="F91"/>
      <c r="G91"/>
      <c r="H91"/>
      <c r="I91"/>
    </row>
    <row r="92" spans="1:9" x14ac:dyDescent="0.3">
      <c r="I92" s="28"/>
    </row>
    <row r="93" spans="1:9" x14ac:dyDescent="0.3">
      <c r="I93" s="28"/>
    </row>
  </sheetData>
  <mergeCells count="2">
    <mergeCell ref="A1:B1"/>
    <mergeCell ref="A2:B2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03E7-CCA5-4F29-A61E-AE9EFAE36759}">
  <dimension ref="A1"/>
  <sheetViews>
    <sheetView topLeftCell="A2"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Gilbert Habimana</cp:lastModifiedBy>
  <dcterms:created xsi:type="dcterms:W3CDTF">2025-03-04T20:55:23Z</dcterms:created>
  <dcterms:modified xsi:type="dcterms:W3CDTF">2025-03-07T14:34:43Z</dcterms:modified>
</cp:coreProperties>
</file>