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xr:revisionPtr revIDLastSave="0" documentId="8_{B420C011-607A-4446-B485-B66047CC8E92}" xr6:coauthVersionLast="47" xr6:coauthVersionMax="47" xr10:uidLastSave="{00000000-0000-0000-0000-000000000000}"/>
  <bookViews>
    <workbookView xWindow="-120" yWindow="-120" windowWidth="20730" windowHeight="11160" xr2:uid="{2E38447E-C191-4272-B88E-180938024F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1" l="1"/>
  <c r="H69" i="1"/>
  <c r="H68" i="1"/>
  <c r="H71" i="1" s="1"/>
  <c r="H64" i="1"/>
  <c r="H63" i="1"/>
  <c r="H62" i="1"/>
  <c r="H61" i="1"/>
  <c r="H65" i="1" s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58" i="1" s="1"/>
  <c r="H31" i="1"/>
  <c r="H30" i="1"/>
  <c r="H29" i="1"/>
  <c r="H26" i="1"/>
  <c r="H72" i="1" s="1"/>
  <c r="H25" i="1"/>
  <c r="H24" i="1"/>
  <c r="H23" i="1"/>
  <c r="H22" i="1"/>
  <c r="H21" i="1"/>
  <c r="H20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<sst xmlns="http://schemas.openxmlformats.org/spreadsheetml/2006/main" count="149" uniqueCount="85">
  <si>
    <t>PROPOSED  FORECAST BUDGET FOR NON STOCK FROM ALL DEP FEBRUARY,2025</t>
  </si>
  <si>
    <t>ENGINEERING FORECAST FEBRUARY,2025</t>
  </si>
  <si>
    <t>ELECTRICAL SECTION</t>
  </si>
  <si>
    <t>Management Coment</t>
  </si>
  <si>
    <t>NO.</t>
  </si>
  <si>
    <t>EQUIPMENTS</t>
  </si>
  <si>
    <t>UOM</t>
  </si>
  <si>
    <t>QUANTITY</t>
  </si>
  <si>
    <t>UNITY COST</t>
  </si>
  <si>
    <t>TOTAL COST</t>
  </si>
  <si>
    <t xml:space="preserve">  </t>
  </si>
  <si>
    <t>GENERAL CONSUMMABLES</t>
  </si>
  <si>
    <t>Armoured cables of 4cores×16mm</t>
  </si>
  <si>
    <t>M</t>
  </si>
  <si>
    <r>
      <t>Armoured cables of 4cores</t>
    </r>
    <r>
      <rPr>
        <sz val="11"/>
        <color theme="1"/>
        <rFont val="Calibri"/>
        <family val="2"/>
      </rPr>
      <t>×6mm</t>
    </r>
  </si>
  <si>
    <r>
      <t>Overhead cable 35 cm</t>
    </r>
    <r>
      <rPr>
        <vertAlign val="superscript"/>
        <sz val="11"/>
        <color theme="1"/>
        <rFont val="Aptos Narrow"/>
        <family val="2"/>
        <scheme val="minor"/>
      </rPr>
      <t>2</t>
    </r>
  </si>
  <si>
    <t>Tension clamps</t>
  </si>
  <si>
    <t>Pcs</t>
  </si>
  <si>
    <t>Overhead connectors</t>
  </si>
  <si>
    <t>Contactor 40A</t>
  </si>
  <si>
    <t>Contactors 60A</t>
  </si>
  <si>
    <t>Contactors 50 A</t>
  </si>
  <si>
    <t>MCCB of 400 A , 4 Poles ABB or C&amp;S</t>
  </si>
  <si>
    <t>MCCB of 250 A , 4 Poles ABB</t>
  </si>
  <si>
    <t xml:space="preserve"> Phase Failure</t>
  </si>
  <si>
    <t>Overload relays 16 - 50 A</t>
  </si>
  <si>
    <t>Electricity for Ntunga</t>
  </si>
  <si>
    <t xml:space="preserve"> Universal Pliers</t>
  </si>
  <si>
    <t xml:space="preserve">Flat Screw </t>
  </si>
  <si>
    <t>Side cutter</t>
  </si>
  <si>
    <t>Knife</t>
  </si>
  <si>
    <t>Tester</t>
  </si>
  <si>
    <t>Multimeter</t>
  </si>
  <si>
    <t>Total</t>
  </si>
  <si>
    <t xml:space="preserve">           BOILER MAKING SECTION</t>
  </si>
  <si>
    <t xml:space="preserve">EQUIPMENTS </t>
  </si>
  <si>
    <t>U-Channel  100 x 50 x 5 mm</t>
  </si>
  <si>
    <t>Steel Plate(2 X 1 X 1.5 mm)</t>
  </si>
  <si>
    <t>CONSTRUCTION SECTION</t>
  </si>
  <si>
    <t>DESCRIPTION</t>
  </si>
  <si>
    <t>TOTAL PRICE</t>
  </si>
  <si>
    <t xml:space="preserve">Aggregates </t>
  </si>
  <si>
    <t>Trips</t>
  </si>
  <si>
    <r>
      <t>Plaster sand (5 m</t>
    </r>
    <r>
      <rPr>
        <vertAlign val="super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>)</t>
    </r>
  </si>
  <si>
    <r>
      <t>River sand 5 m</t>
    </r>
    <r>
      <rPr>
        <vertAlign val="superscript"/>
        <sz val="11"/>
        <color theme="1"/>
        <rFont val="Aptos Narrow"/>
        <family val="2"/>
        <scheme val="minor"/>
      </rPr>
      <t>3</t>
    </r>
  </si>
  <si>
    <t>Bricks</t>
  </si>
  <si>
    <t>Casual labours/Helpers</t>
  </si>
  <si>
    <t>People(10)</t>
  </si>
  <si>
    <t>Casual labours/Masonry</t>
  </si>
  <si>
    <t>People(5)</t>
  </si>
  <si>
    <t>Hallow section tube 60 x 40 x 1.5 mm</t>
  </si>
  <si>
    <t>Hallow section tube 40 x 40 x 1.5 mm</t>
  </si>
  <si>
    <t>Rebar 8 Cm</t>
  </si>
  <si>
    <t>Binding wires</t>
  </si>
  <si>
    <t>Kgs</t>
  </si>
  <si>
    <t xml:space="preserve"> Kale door lock</t>
  </si>
  <si>
    <t>Wooden doors (Dubai)</t>
  </si>
  <si>
    <t>Pc</t>
  </si>
  <si>
    <t>Plaster primer paint</t>
  </si>
  <si>
    <t>Jercan</t>
  </si>
  <si>
    <t>Pierre de France 20 L</t>
  </si>
  <si>
    <t>Roller brushes</t>
  </si>
  <si>
    <t>Brush paint</t>
  </si>
  <si>
    <t>Concrete Vibrator shaft</t>
  </si>
  <si>
    <t>Carpenter hammer</t>
  </si>
  <si>
    <t>Measuring Tape</t>
  </si>
  <si>
    <t>fishline</t>
  </si>
  <si>
    <t>Steel Sliding Gate Roller V Shaped Wheel 10 cm</t>
  </si>
  <si>
    <t>Planks Madrien 4MX15x6</t>
  </si>
  <si>
    <t>pcs</t>
  </si>
  <si>
    <t>Nails 5mm</t>
  </si>
  <si>
    <t>Nails 10cm</t>
  </si>
  <si>
    <t>FITTER SECTION</t>
  </si>
  <si>
    <t>HDPE Adaptor 50 mm</t>
  </si>
  <si>
    <t>HDPE Pipe 50 mm</t>
  </si>
  <si>
    <t>m</t>
  </si>
  <si>
    <t>HDPE Joint 50 mm</t>
  </si>
  <si>
    <t>Pipe wrench</t>
  </si>
  <si>
    <t>MECHANICAL SECTION</t>
  </si>
  <si>
    <t>EQUIPMENT</t>
  </si>
  <si>
    <t>Battery 70AH,12V/ SW-01</t>
  </si>
  <si>
    <t>Diff for SW02</t>
  </si>
  <si>
    <t>Repair of washing machine</t>
  </si>
  <si>
    <t>Service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</si>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</sst>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RF&quot;#,##0;[Red]\-&quot;RF&quot;#,##0"/>
    <numFmt numFmtId="42" formatCode="_-&quot;RF&quot;* #,##0_-;\-&quot;RF&quot;* #,##0_-;_-&quot;RF&quot;* &quot;-&quot;_-;_-@_-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Display"/>
      <family val="2"/>
      <scheme val="major"/>
    </font>
    <font>
      <b/>
      <sz val="24"/>
      <color theme="0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sz val="28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theme="1"/>
      <name val="Aptos"/>
      <family val="2"/>
    </font>
    <font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Times New Roman"/>
      <family val="1"/>
    </font>
    <font>
      <sz val="12"/>
      <color rgb="FF000000"/>
      <name val="Aptos Narrow"/>
      <family val="2"/>
      <scheme val="minor"/>
    </font>
    <font>
      <b/>
      <sz val="16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4" borderId="4" xfId="0" applyFill="1" applyBorder="1"/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0" fillId="0" borderId="7" xfId="0" applyBorder="1"/>
    <xf numFmtId="0" fontId="0" fillId="2" borderId="7" xfId="0" applyFill="1" applyBorder="1"/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0" fillId="5" borderId="7" xfId="0" applyFill="1" applyBorder="1"/>
    <xf numFmtId="0" fontId="6" fillId="6" borderId="9" xfId="0" applyFont="1" applyFill="1" applyBorder="1" applyAlignment="1">
      <alignment horizontal="center" textRotation="255"/>
    </xf>
    <xf numFmtId="0" fontId="5" fillId="5" borderId="4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42" fontId="0" fillId="0" borderId="4" xfId="0" applyNumberFormat="1" applyBorder="1" applyAlignment="1">
      <alignment horizontal="center"/>
    </xf>
    <xf numFmtId="42" fontId="0" fillId="0" borderId="8" xfId="0" applyNumberFormat="1" applyBorder="1"/>
    <xf numFmtId="0" fontId="6" fillId="6" borderId="10" xfId="0" applyFont="1" applyFill="1" applyBorder="1" applyAlignment="1">
      <alignment horizontal="center" textRotation="255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42" fontId="0" fillId="0" borderId="7" xfId="0" applyNumberFormat="1" applyBorder="1" applyAlignment="1">
      <alignment horizontal="center"/>
    </xf>
    <xf numFmtId="42" fontId="0" fillId="0" borderId="8" xfId="0" applyNumberFormat="1" applyBorder="1" applyAlignment="1">
      <alignment horizontal="center"/>
    </xf>
    <xf numFmtId="42" fontId="0" fillId="0" borderId="7" xfId="0" applyNumberFormat="1" applyBorder="1"/>
    <xf numFmtId="0" fontId="9" fillId="7" borderId="8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42" fontId="9" fillId="2" borderId="0" xfId="0" applyNumberFormat="1" applyFont="1" applyFill="1" applyAlignment="1">
      <alignment vertical="center"/>
    </xf>
    <xf numFmtId="0" fontId="4" fillId="8" borderId="8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left"/>
    </xf>
    <xf numFmtId="0" fontId="1" fillId="9" borderId="8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42" fontId="10" fillId="0" borderId="7" xfId="0" applyNumberFormat="1" applyFont="1" applyBorder="1" applyAlignment="1">
      <alignment horizontal="center"/>
    </xf>
    <xf numFmtId="0" fontId="9" fillId="10" borderId="8" xfId="0" applyFont="1" applyFill="1" applyBorder="1" applyAlignment="1">
      <alignment horizontal="center"/>
    </xf>
    <xf numFmtId="0" fontId="9" fillId="10" borderId="11" xfId="0" applyFont="1" applyFill="1" applyBorder="1" applyAlignment="1">
      <alignment horizontal="center"/>
    </xf>
    <xf numFmtId="0" fontId="9" fillId="10" borderId="12" xfId="0" applyFont="1" applyFill="1" applyBorder="1" applyAlignment="1">
      <alignment horizontal="center"/>
    </xf>
    <xf numFmtId="42" fontId="9" fillId="2" borderId="8" xfId="0" applyNumberFormat="1" applyFont="1" applyFill="1" applyBorder="1"/>
    <xf numFmtId="0" fontId="4" fillId="11" borderId="8" xfId="0" applyFont="1" applyFill="1" applyBorder="1" applyAlignment="1">
      <alignment horizontal="center"/>
    </xf>
    <xf numFmtId="0" fontId="4" fillId="11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/>
    <xf numFmtId="0" fontId="1" fillId="0" borderId="8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/>
    </xf>
    <xf numFmtId="42" fontId="0" fillId="0" borderId="11" xfId="0" applyNumberFormat="1" applyBorder="1" applyAlignment="1">
      <alignment horizontal="center"/>
    </xf>
    <xf numFmtId="42" fontId="0" fillId="0" borderId="0" xfId="0" applyNumberFormat="1"/>
    <xf numFmtId="42" fontId="9" fillId="2" borderId="0" xfId="0" applyNumberFormat="1" applyFont="1" applyFill="1"/>
    <xf numFmtId="0" fontId="1" fillId="2" borderId="1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 textRotation="255"/>
    </xf>
    <xf numFmtId="0" fontId="1" fillId="5" borderId="7" xfId="0" applyFont="1" applyFill="1" applyBorder="1" applyAlignment="1">
      <alignment horizontal="center"/>
    </xf>
    <xf numFmtId="0" fontId="11" fillId="0" borderId="7" xfId="0" applyFont="1" applyBorder="1" applyAlignment="1">
      <alignment vertical="center" wrapText="1"/>
    </xf>
    <xf numFmtId="42" fontId="0" fillId="5" borderId="8" xfId="0" applyNumberFormat="1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11" fillId="0" borderId="9" xfId="0" applyFont="1" applyBorder="1" applyAlignment="1">
      <alignment vertical="center" wrapText="1"/>
    </xf>
    <xf numFmtId="0" fontId="9" fillId="10" borderId="7" xfId="0" applyFont="1" applyFill="1" applyBorder="1" applyAlignment="1">
      <alignment horizontal="center"/>
    </xf>
    <xf numFmtId="0" fontId="4" fillId="12" borderId="8" xfId="0" applyFont="1" applyFill="1" applyBorder="1" applyAlignment="1">
      <alignment horizontal="center"/>
    </xf>
    <xf numFmtId="0" fontId="4" fillId="12" borderId="11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42" fontId="14" fillId="0" borderId="12" xfId="0" applyNumberFormat="1" applyFont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12" fillId="0" borderId="13" xfId="0" applyFont="1" applyBorder="1" applyAlignment="1">
      <alignment horizontal="center"/>
    </xf>
    <xf numFmtId="0" fontId="13" fillId="0" borderId="15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0" fillId="0" borderId="15" xfId="0" applyBorder="1" applyAlignment="1">
      <alignment horizontal="center"/>
    </xf>
    <xf numFmtId="6" fontId="14" fillId="0" borderId="16" xfId="0" applyNumberFormat="1" applyFont="1" applyBorder="1" applyAlignment="1">
      <alignment horizontal="center" vertical="center" wrapText="1"/>
    </xf>
    <xf numFmtId="42" fontId="0" fillId="0" borderId="15" xfId="0" applyNumberFormat="1" applyBorder="1" applyAlignment="1">
      <alignment horizontal="center"/>
    </xf>
    <xf numFmtId="0" fontId="15" fillId="10" borderId="13" xfId="0" applyFont="1" applyFill="1" applyBorder="1" applyAlignment="1">
      <alignment horizontal="center" vertical="center" wrapText="1"/>
    </xf>
    <xf numFmtId="0" fontId="15" fillId="10" borderId="15" xfId="0" applyFont="1" applyFill="1" applyBorder="1" applyAlignment="1">
      <alignment horizontal="center" vertical="center" wrapText="1"/>
    </xf>
    <xf numFmtId="0" fontId="15" fillId="10" borderId="16" xfId="0" applyFont="1" applyFill="1" applyBorder="1" applyAlignment="1">
      <alignment horizontal="center" vertical="center" wrapText="1"/>
    </xf>
    <xf numFmtId="42" fontId="15" fillId="2" borderId="9" xfId="0" applyNumberFormat="1" applyFont="1" applyFill="1" applyBorder="1" applyAlignment="1">
      <alignment vertical="center" wrapText="1"/>
    </xf>
    <xf numFmtId="0" fontId="9" fillId="2" borderId="17" xfId="0" applyFont="1" applyFill="1" applyBorder="1" applyAlignment="1">
      <alignment horizontal="center"/>
    </xf>
    <xf numFmtId="42" fontId="9" fillId="2" borderId="17" xfId="0" applyNumberFormat="1" applyFont="1" applyFill="1" applyBorder="1"/>
    <xf numFmtId="42" fontId="0" fillId="0" borderId="1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3FE34-2195-421C-A32B-04EB7B0E5E8F}">
  <dimension ref="B1:J73"/>
  <sheetViews>
    <sheetView tabSelected="1" workbookViewId="0">
      <selection activeCell="D12" sqref="D12"/>
    </sheetView>
  </sheetViews>
  <sheetFormatPr defaultRowHeight="15" x14ac:dyDescent="0.25"/>
  <cols>
    <col min="4" max="4" width="43.85546875" bestFit="1" customWidth="1"/>
    <col min="5" max="5" width="9.28515625" customWidth="1"/>
    <col min="6" max="6" width="14.5703125" customWidth="1"/>
    <col min="7" max="7" width="17.42578125" customWidth="1"/>
    <col min="8" max="8" width="45.5703125" customWidth="1"/>
    <col min="9" max="9" width="37.5703125" customWidth="1"/>
  </cols>
  <sheetData>
    <row r="1" spans="2:10" ht="21.75" thickBot="1" x14ac:dyDescent="0.4">
      <c r="D1" s="1" t="s">
        <v>0</v>
      </c>
      <c r="E1" s="2"/>
      <c r="F1" s="2"/>
      <c r="G1" s="2"/>
      <c r="H1" s="2"/>
      <c r="I1" s="2"/>
      <c r="J1" s="3"/>
    </row>
    <row r="3" spans="2:10" ht="2.1" customHeight="1" thickBot="1" x14ac:dyDescent="0.3"/>
    <row r="4" spans="2:10" ht="21.75" thickBot="1" x14ac:dyDescent="0.4">
      <c r="B4" s="4" t="s">
        <v>1</v>
      </c>
      <c r="C4" s="5"/>
      <c r="D4" s="5"/>
      <c r="E4" s="5"/>
      <c r="F4" s="5"/>
      <c r="G4" s="5"/>
      <c r="H4" s="6"/>
    </row>
    <row r="5" spans="2:10" ht="31.5" x14ac:dyDescent="0.5">
      <c r="B5" s="7"/>
      <c r="C5" s="8" t="s">
        <v>2</v>
      </c>
      <c r="D5" s="9"/>
      <c r="E5" s="9"/>
      <c r="F5" s="9"/>
      <c r="G5" s="9"/>
      <c r="H5" s="9"/>
      <c r="I5" s="10" t="s">
        <v>3</v>
      </c>
    </row>
    <row r="6" spans="2:10" x14ac:dyDescent="0.25">
      <c r="B6" s="11"/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3" t="s">
        <v>9</v>
      </c>
      <c r="I6" s="14" t="s">
        <v>10</v>
      </c>
    </row>
    <row r="7" spans="2:10" x14ac:dyDescent="0.25">
      <c r="B7" s="15" t="s">
        <v>11</v>
      </c>
      <c r="C7" s="16">
        <v>1</v>
      </c>
      <c r="D7" s="17" t="s">
        <v>12</v>
      </c>
      <c r="E7" s="18" t="s">
        <v>13</v>
      </c>
      <c r="F7" s="18">
        <v>150</v>
      </c>
      <c r="G7" s="19">
        <v>10000</v>
      </c>
      <c r="H7" s="20">
        <f>F7*G7</f>
        <v>1500000</v>
      </c>
      <c r="I7" s="10"/>
    </row>
    <row r="8" spans="2:10" x14ac:dyDescent="0.25">
      <c r="B8" s="21"/>
      <c r="C8" s="16">
        <v>2</v>
      </c>
      <c r="D8" s="22" t="s">
        <v>14</v>
      </c>
      <c r="E8" s="23" t="s">
        <v>13</v>
      </c>
      <c r="F8" s="23">
        <v>150</v>
      </c>
      <c r="G8" s="24">
        <v>8000</v>
      </c>
      <c r="H8" s="20">
        <f t="shared" ref="H8:H25" si="0">F8*G8</f>
        <v>1200000</v>
      </c>
      <c r="I8" s="10"/>
    </row>
    <row r="9" spans="2:10" ht="16.5" x14ac:dyDescent="0.25">
      <c r="B9" s="21"/>
      <c r="C9" s="16">
        <v>3</v>
      </c>
      <c r="D9" s="22" t="s">
        <v>15</v>
      </c>
      <c r="E9" s="23" t="s">
        <v>13</v>
      </c>
      <c r="F9" s="23">
        <v>250</v>
      </c>
      <c r="G9" s="24">
        <v>5000</v>
      </c>
      <c r="H9" s="20">
        <f t="shared" si="0"/>
        <v>1250000</v>
      </c>
      <c r="I9" s="10"/>
    </row>
    <row r="10" spans="2:10" x14ac:dyDescent="0.25">
      <c r="B10" s="21"/>
      <c r="C10" s="16">
        <v>4</v>
      </c>
      <c r="D10" s="22" t="s">
        <v>16</v>
      </c>
      <c r="E10" s="23" t="s">
        <v>17</v>
      </c>
      <c r="F10" s="23">
        <v>10</v>
      </c>
      <c r="G10" s="24">
        <v>4000</v>
      </c>
      <c r="H10" s="20">
        <f t="shared" si="0"/>
        <v>40000</v>
      </c>
      <c r="I10" s="10"/>
    </row>
    <row r="11" spans="2:10" x14ac:dyDescent="0.25">
      <c r="B11" s="21"/>
      <c r="C11" s="16">
        <v>5</v>
      </c>
      <c r="D11" s="22" t="s">
        <v>18</v>
      </c>
      <c r="E11" s="23" t="s">
        <v>17</v>
      </c>
      <c r="F11" s="23">
        <v>5</v>
      </c>
      <c r="G11" s="24">
        <v>4000</v>
      </c>
      <c r="H11" s="20">
        <f t="shared" si="0"/>
        <v>20000</v>
      </c>
      <c r="I11" s="10"/>
    </row>
    <row r="12" spans="2:10" x14ac:dyDescent="0.25">
      <c r="B12" s="21"/>
      <c r="C12" s="16">
        <v>6</v>
      </c>
      <c r="D12" s="22" t="s">
        <v>19</v>
      </c>
      <c r="E12" s="23" t="s">
        <v>17</v>
      </c>
      <c r="F12" s="23">
        <v>5</v>
      </c>
      <c r="G12" s="24">
        <v>42000</v>
      </c>
      <c r="H12" s="20">
        <f t="shared" si="0"/>
        <v>210000</v>
      </c>
      <c r="I12" s="10"/>
    </row>
    <row r="13" spans="2:10" x14ac:dyDescent="0.25">
      <c r="B13" s="21"/>
      <c r="C13" s="16">
        <v>7</v>
      </c>
      <c r="D13" s="22" t="s">
        <v>20</v>
      </c>
      <c r="E13" s="23" t="s">
        <v>17</v>
      </c>
      <c r="F13" s="23">
        <v>5</v>
      </c>
      <c r="G13" s="24">
        <v>52000</v>
      </c>
      <c r="H13" s="20">
        <f t="shared" si="0"/>
        <v>260000</v>
      </c>
      <c r="I13" s="10"/>
    </row>
    <row r="14" spans="2:10" x14ac:dyDescent="0.25">
      <c r="B14" s="21"/>
      <c r="C14" s="16">
        <v>8</v>
      </c>
      <c r="D14" s="22" t="s">
        <v>21</v>
      </c>
      <c r="E14" s="23" t="s">
        <v>17</v>
      </c>
      <c r="F14" s="23">
        <v>5</v>
      </c>
      <c r="G14" s="24">
        <v>42000</v>
      </c>
      <c r="H14" s="20">
        <f>F14*G14</f>
        <v>210000</v>
      </c>
      <c r="I14" s="10"/>
    </row>
    <row r="15" spans="2:10" x14ac:dyDescent="0.25">
      <c r="B15" s="21"/>
      <c r="C15" s="16">
        <v>9</v>
      </c>
      <c r="D15" s="22" t="s">
        <v>22</v>
      </c>
      <c r="E15" s="23" t="s">
        <v>17</v>
      </c>
      <c r="F15" s="23">
        <v>1</v>
      </c>
      <c r="G15" s="24">
        <v>250000</v>
      </c>
      <c r="H15" s="20">
        <f>F15*G15</f>
        <v>250000</v>
      </c>
      <c r="I15" s="10"/>
    </row>
    <row r="16" spans="2:10" x14ac:dyDescent="0.25">
      <c r="B16" s="21"/>
      <c r="C16" s="16">
        <v>10</v>
      </c>
      <c r="D16" s="22" t="s">
        <v>23</v>
      </c>
      <c r="E16" s="23" t="s">
        <v>17</v>
      </c>
      <c r="F16" s="23">
        <v>1</v>
      </c>
      <c r="G16" s="24">
        <v>150000</v>
      </c>
      <c r="H16" s="20">
        <f>F16*G16</f>
        <v>150000</v>
      </c>
      <c r="I16" s="10"/>
    </row>
    <row r="17" spans="2:9" x14ac:dyDescent="0.25">
      <c r="B17" s="21"/>
      <c r="C17" s="16">
        <v>11</v>
      </c>
      <c r="D17" s="22" t="s">
        <v>24</v>
      </c>
      <c r="E17" s="23" t="s">
        <v>17</v>
      </c>
      <c r="F17" s="23">
        <v>10</v>
      </c>
      <c r="G17" s="24">
        <v>18000</v>
      </c>
      <c r="H17" s="20">
        <f t="shared" si="0"/>
        <v>180000</v>
      </c>
      <c r="I17" s="10"/>
    </row>
    <row r="18" spans="2:9" x14ac:dyDescent="0.25">
      <c r="B18" s="21"/>
      <c r="C18" s="16">
        <v>12</v>
      </c>
      <c r="D18" s="22" t="s">
        <v>25</v>
      </c>
      <c r="E18" s="23" t="s">
        <v>17</v>
      </c>
      <c r="F18" s="23">
        <v>15</v>
      </c>
      <c r="G18" s="24">
        <v>10000</v>
      </c>
      <c r="H18" s="20">
        <f t="shared" si="0"/>
        <v>150000</v>
      </c>
      <c r="I18" s="10"/>
    </row>
    <row r="19" spans="2:9" x14ac:dyDescent="0.25">
      <c r="B19" s="21"/>
      <c r="C19" s="16">
        <v>13</v>
      </c>
      <c r="D19" s="22" t="s">
        <v>26</v>
      </c>
      <c r="E19" s="23"/>
      <c r="F19" s="23"/>
      <c r="G19" s="24">
        <v>800000</v>
      </c>
      <c r="H19" s="25">
        <v>800000</v>
      </c>
      <c r="I19" s="10"/>
    </row>
    <row r="20" spans="2:9" x14ac:dyDescent="0.25">
      <c r="B20" s="21"/>
      <c r="C20" s="16">
        <v>14</v>
      </c>
      <c r="D20" s="22" t="s">
        <v>27</v>
      </c>
      <c r="E20" s="23" t="s">
        <v>17</v>
      </c>
      <c r="F20" s="23">
        <v>15</v>
      </c>
      <c r="G20" s="24">
        <v>5000</v>
      </c>
      <c r="H20" s="20">
        <f t="shared" si="0"/>
        <v>75000</v>
      </c>
      <c r="I20" s="10"/>
    </row>
    <row r="21" spans="2:9" x14ac:dyDescent="0.25">
      <c r="B21" s="21"/>
      <c r="C21" s="16">
        <v>15</v>
      </c>
      <c r="D21" s="22" t="s">
        <v>28</v>
      </c>
      <c r="E21" s="23" t="s">
        <v>17</v>
      </c>
      <c r="F21" s="23">
        <v>15</v>
      </c>
      <c r="G21" s="24">
        <v>3000</v>
      </c>
      <c r="H21" s="20">
        <f t="shared" si="0"/>
        <v>45000</v>
      </c>
      <c r="I21" s="10"/>
    </row>
    <row r="22" spans="2:9" x14ac:dyDescent="0.25">
      <c r="B22" s="21"/>
      <c r="C22" s="16">
        <v>16</v>
      </c>
      <c r="D22" s="22" t="s">
        <v>29</v>
      </c>
      <c r="E22" s="23" t="s">
        <v>17</v>
      </c>
      <c r="F22" s="23">
        <v>15</v>
      </c>
      <c r="G22" s="24">
        <v>3000</v>
      </c>
      <c r="H22" s="20">
        <f t="shared" si="0"/>
        <v>45000</v>
      </c>
      <c r="I22" s="10"/>
    </row>
    <row r="23" spans="2:9" x14ac:dyDescent="0.25">
      <c r="B23" s="21"/>
      <c r="C23" s="16">
        <v>17</v>
      </c>
      <c r="D23" s="22" t="s">
        <v>30</v>
      </c>
      <c r="E23" s="23" t="s">
        <v>17</v>
      </c>
      <c r="F23" s="23">
        <v>15</v>
      </c>
      <c r="G23" s="24">
        <v>2000</v>
      </c>
      <c r="H23" s="20">
        <f t="shared" si="0"/>
        <v>30000</v>
      </c>
      <c r="I23" s="10"/>
    </row>
    <row r="24" spans="2:9" x14ac:dyDescent="0.25">
      <c r="B24" s="21"/>
      <c r="C24" s="16">
        <v>18</v>
      </c>
      <c r="D24" s="22" t="s">
        <v>31</v>
      </c>
      <c r="E24" s="23" t="s">
        <v>17</v>
      </c>
      <c r="F24" s="23">
        <v>15</v>
      </c>
      <c r="G24" s="24">
        <v>3000</v>
      </c>
      <c r="H24" s="20">
        <f t="shared" si="0"/>
        <v>45000</v>
      </c>
      <c r="I24" s="10"/>
    </row>
    <row r="25" spans="2:9" x14ac:dyDescent="0.25">
      <c r="B25" s="21"/>
      <c r="C25" s="16">
        <v>19</v>
      </c>
      <c r="D25" s="26" t="s">
        <v>32</v>
      </c>
      <c r="E25" s="23" t="s">
        <v>17</v>
      </c>
      <c r="F25" s="23">
        <v>1</v>
      </c>
      <c r="G25" s="26">
        <v>80000</v>
      </c>
      <c r="H25" s="20">
        <f t="shared" si="0"/>
        <v>80000</v>
      </c>
      <c r="I25" s="10"/>
    </row>
    <row r="26" spans="2:9" ht="21" x14ac:dyDescent="0.25">
      <c r="B26" s="21"/>
      <c r="C26" s="27" t="s">
        <v>33</v>
      </c>
      <c r="D26" s="28"/>
      <c r="E26" s="28"/>
      <c r="F26" s="28"/>
      <c r="G26" s="28"/>
      <c r="H26" s="29">
        <f>SUM(H7:H25)</f>
        <v>6540000</v>
      </c>
      <c r="I26" s="10"/>
    </row>
    <row r="27" spans="2:9" ht="31.5" x14ac:dyDescent="0.5">
      <c r="B27" s="21"/>
      <c r="C27" s="30" t="s">
        <v>34</v>
      </c>
      <c r="D27" s="31"/>
      <c r="E27" s="31"/>
      <c r="F27" s="31"/>
      <c r="G27" s="31"/>
      <c r="H27" s="31"/>
      <c r="I27" s="10"/>
    </row>
    <row r="28" spans="2:9" x14ac:dyDescent="0.25">
      <c r="B28" s="21"/>
      <c r="C28" s="32" t="s">
        <v>4</v>
      </c>
      <c r="D28" s="33" t="s">
        <v>35</v>
      </c>
      <c r="E28" s="32" t="s">
        <v>6</v>
      </c>
      <c r="F28" s="32" t="s">
        <v>7</v>
      </c>
      <c r="G28" s="32" t="s">
        <v>8</v>
      </c>
      <c r="H28" s="34" t="s">
        <v>9</v>
      </c>
      <c r="I28" s="10"/>
    </row>
    <row r="29" spans="2:9" x14ac:dyDescent="0.25">
      <c r="B29" s="21"/>
      <c r="C29" s="35">
        <v>2</v>
      </c>
      <c r="D29" s="22" t="s">
        <v>36</v>
      </c>
      <c r="E29" s="23" t="s">
        <v>17</v>
      </c>
      <c r="F29" s="23">
        <v>10</v>
      </c>
      <c r="G29" s="24">
        <v>95000</v>
      </c>
      <c r="H29" s="20">
        <f>F29*G29</f>
        <v>950000</v>
      </c>
      <c r="I29" s="10"/>
    </row>
    <row r="30" spans="2:9" ht="15.75" x14ac:dyDescent="0.25">
      <c r="B30" s="21"/>
      <c r="C30" s="35">
        <v>5</v>
      </c>
      <c r="D30" s="36" t="s">
        <v>37</v>
      </c>
      <c r="E30" s="23" t="s">
        <v>17</v>
      </c>
      <c r="F30" s="37">
        <v>12</v>
      </c>
      <c r="G30" s="38">
        <v>37000</v>
      </c>
      <c r="H30" s="20">
        <f t="shared" ref="H30" si="1">F30*G30</f>
        <v>444000</v>
      </c>
      <c r="I30" s="10"/>
    </row>
    <row r="31" spans="2:9" ht="21" x14ac:dyDescent="0.35">
      <c r="B31" s="21"/>
      <c r="C31" s="39" t="s">
        <v>33</v>
      </c>
      <c r="D31" s="40"/>
      <c r="E31" s="40"/>
      <c r="F31" s="40"/>
      <c r="G31" s="41"/>
      <c r="H31" s="42">
        <f>SUM(H29:I30)</f>
        <v>1394000</v>
      </c>
      <c r="I31" s="10"/>
    </row>
    <row r="32" spans="2:9" ht="31.5" x14ac:dyDescent="0.5">
      <c r="B32" s="21"/>
      <c r="C32" s="43" t="s">
        <v>38</v>
      </c>
      <c r="D32" s="44"/>
      <c r="E32" s="44"/>
      <c r="F32" s="44"/>
      <c r="G32" s="44"/>
      <c r="H32" s="44"/>
      <c r="I32" s="10"/>
    </row>
    <row r="33" spans="2:9" x14ac:dyDescent="0.25">
      <c r="B33" s="21"/>
      <c r="C33" s="45" t="s">
        <v>4</v>
      </c>
      <c r="D33" s="46" t="s">
        <v>39</v>
      </c>
      <c r="E33" s="45" t="s">
        <v>6</v>
      </c>
      <c r="F33" s="45" t="s">
        <v>7</v>
      </c>
      <c r="G33" s="45" t="s">
        <v>40</v>
      </c>
      <c r="H33" s="47" t="s">
        <v>9</v>
      </c>
      <c r="I33" s="10"/>
    </row>
    <row r="34" spans="2:9" x14ac:dyDescent="0.25">
      <c r="B34" s="21"/>
      <c r="C34" s="35">
        <v>1</v>
      </c>
      <c r="D34" s="22" t="s">
        <v>41</v>
      </c>
      <c r="E34" s="23" t="s">
        <v>42</v>
      </c>
      <c r="F34" s="23">
        <v>2</v>
      </c>
      <c r="G34" s="24">
        <v>87000</v>
      </c>
      <c r="H34" s="20">
        <f>F34*G34</f>
        <v>174000</v>
      </c>
      <c r="I34" s="10"/>
    </row>
    <row r="35" spans="2:9" ht="16.5" x14ac:dyDescent="0.25">
      <c r="B35" s="21"/>
      <c r="C35" s="35">
        <v>2</v>
      </c>
      <c r="D35" s="22" t="s">
        <v>43</v>
      </c>
      <c r="E35" s="23" t="s">
        <v>42</v>
      </c>
      <c r="F35" s="23">
        <v>5</v>
      </c>
      <c r="G35" s="24">
        <v>87000</v>
      </c>
      <c r="H35" s="20">
        <f t="shared" ref="H35:H57" si="2">F35*G35</f>
        <v>435000</v>
      </c>
      <c r="I35" s="10"/>
    </row>
    <row r="36" spans="2:9" ht="16.5" x14ac:dyDescent="0.25">
      <c r="B36" s="21"/>
      <c r="C36" s="35">
        <v>3</v>
      </c>
      <c r="D36" s="22" t="s">
        <v>44</v>
      </c>
      <c r="E36" s="23" t="s">
        <v>42</v>
      </c>
      <c r="F36" s="23">
        <v>2</v>
      </c>
      <c r="G36" s="24">
        <v>180000</v>
      </c>
      <c r="H36" s="20">
        <f t="shared" si="2"/>
        <v>360000</v>
      </c>
      <c r="I36" s="10"/>
    </row>
    <row r="37" spans="2:9" x14ac:dyDescent="0.25">
      <c r="B37" s="21"/>
      <c r="C37" s="35">
        <v>4</v>
      </c>
      <c r="D37" s="22" t="s">
        <v>45</v>
      </c>
      <c r="E37" s="23" t="s">
        <v>17</v>
      </c>
      <c r="F37" s="23">
        <v>5000</v>
      </c>
      <c r="G37" s="24">
        <v>85</v>
      </c>
      <c r="H37" s="20">
        <f>F37*G37</f>
        <v>425000</v>
      </c>
      <c r="I37" s="10"/>
    </row>
    <row r="38" spans="2:9" x14ac:dyDescent="0.25">
      <c r="B38" s="21"/>
      <c r="C38" s="35">
        <v>5</v>
      </c>
      <c r="D38" s="22" t="s">
        <v>46</v>
      </c>
      <c r="E38" s="23" t="s">
        <v>47</v>
      </c>
      <c r="F38" s="23">
        <v>150</v>
      </c>
      <c r="G38" s="24">
        <v>3000</v>
      </c>
      <c r="H38" s="20">
        <f t="shared" si="2"/>
        <v>450000</v>
      </c>
      <c r="I38" s="10"/>
    </row>
    <row r="39" spans="2:9" x14ac:dyDescent="0.25">
      <c r="B39" s="21"/>
      <c r="C39" s="35">
        <v>6</v>
      </c>
      <c r="D39" s="22" t="s">
        <v>48</v>
      </c>
      <c r="E39" s="23" t="s">
        <v>49</v>
      </c>
      <c r="F39" s="23">
        <v>75</v>
      </c>
      <c r="G39" s="24">
        <v>6000</v>
      </c>
      <c r="H39" s="20">
        <f t="shared" si="2"/>
        <v>450000</v>
      </c>
      <c r="I39" s="10"/>
    </row>
    <row r="40" spans="2:9" x14ac:dyDescent="0.25">
      <c r="B40" s="21"/>
      <c r="C40" s="35">
        <v>7</v>
      </c>
      <c r="D40" s="22" t="s">
        <v>50</v>
      </c>
      <c r="E40" s="23" t="s">
        <v>17</v>
      </c>
      <c r="F40" s="23">
        <v>80</v>
      </c>
      <c r="G40" s="24">
        <v>15000</v>
      </c>
      <c r="H40" s="20">
        <f t="shared" si="2"/>
        <v>1200000</v>
      </c>
      <c r="I40" s="10"/>
    </row>
    <row r="41" spans="2:9" x14ac:dyDescent="0.25">
      <c r="B41" s="21"/>
      <c r="C41" s="35">
        <v>8</v>
      </c>
      <c r="D41" s="22" t="s">
        <v>51</v>
      </c>
      <c r="E41" s="23" t="s">
        <v>17</v>
      </c>
      <c r="F41" s="23">
        <v>30</v>
      </c>
      <c r="G41" s="24">
        <v>10000</v>
      </c>
      <c r="H41" s="20">
        <f t="shared" si="2"/>
        <v>300000</v>
      </c>
      <c r="I41" s="10"/>
    </row>
    <row r="42" spans="2:9" x14ac:dyDescent="0.25">
      <c r="B42" s="21"/>
      <c r="C42" s="35">
        <v>10</v>
      </c>
      <c r="D42" s="22" t="s">
        <v>52</v>
      </c>
      <c r="E42" s="23" t="s">
        <v>17</v>
      </c>
      <c r="F42" s="23">
        <v>15</v>
      </c>
      <c r="G42" s="24">
        <v>10000</v>
      </c>
      <c r="H42" s="20">
        <f t="shared" si="2"/>
        <v>150000</v>
      </c>
      <c r="I42" s="10"/>
    </row>
    <row r="43" spans="2:9" x14ac:dyDescent="0.25">
      <c r="B43" s="21"/>
      <c r="C43" s="35">
        <v>11</v>
      </c>
      <c r="D43" s="22" t="s">
        <v>53</v>
      </c>
      <c r="E43" s="23" t="s">
        <v>54</v>
      </c>
      <c r="F43" s="23">
        <v>20</v>
      </c>
      <c r="G43" s="24">
        <v>2000</v>
      </c>
      <c r="H43" s="20">
        <f>H40</f>
        <v>1200000</v>
      </c>
      <c r="I43" s="10"/>
    </row>
    <row r="44" spans="2:9" x14ac:dyDescent="0.25">
      <c r="B44" s="21"/>
      <c r="C44" s="35">
        <v>14</v>
      </c>
      <c r="D44" s="22" t="s">
        <v>55</v>
      </c>
      <c r="E44" s="23" t="s">
        <v>17</v>
      </c>
      <c r="F44" s="23">
        <v>1</v>
      </c>
      <c r="G44" s="24">
        <v>20000</v>
      </c>
      <c r="H44" s="20">
        <f t="shared" si="2"/>
        <v>20000</v>
      </c>
      <c r="I44" s="10"/>
    </row>
    <row r="45" spans="2:9" x14ac:dyDescent="0.25">
      <c r="B45" s="21"/>
      <c r="C45" s="35">
        <v>15</v>
      </c>
      <c r="D45" s="22" t="s">
        <v>56</v>
      </c>
      <c r="E45" s="23" t="s">
        <v>57</v>
      </c>
      <c r="F45" s="23">
        <v>1</v>
      </c>
      <c r="G45" s="24">
        <v>70000</v>
      </c>
      <c r="H45" s="20">
        <f t="shared" si="2"/>
        <v>70000</v>
      </c>
      <c r="I45" s="10"/>
    </row>
    <row r="46" spans="2:9" x14ac:dyDescent="0.25">
      <c r="B46" s="21"/>
      <c r="C46" s="35">
        <v>16</v>
      </c>
      <c r="D46" s="22" t="s">
        <v>58</v>
      </c>
      <c r="E46" s="23" t="s">
        <v>59</v>
      </c>
      <c r="F46" s="23">
        <v>3</v>
      </c>
      <c r="G46" s="24">
        <v>18000</v>
      </c>
      <c r="H46" s="20">
        <f t="shared" si="2"/>
        <v>54000</v>
      </c>
      <c r="I46" s="10"/>
    </row>
    <row r="47" spans="2:9" x14ac:dyDescent="0.25">
      <c r="B47" s="21"/>
      <c r="C47" s="35">
        <v>17</v>
      </c>
      <c r="D47" s="22" t="s">
        <v>60</v>
      </c>
      <c r="E47" s="23" t="s">
        <v>59</v>
      </c>
      <c r="F47" s="23">
        <v>3</v>
      </c>
      <c r="G47" s="24">
        <v>18000</v>
      </c>
      <c r="H47" s="20">
        <f t="shared" si="2"/>
        <v>54000</v>
      </c>
      <c r="I47" s="10"/>
    </row>
    <row r="48" spans="2:9" x14ac:dyDescent="0.25">
      <c r="B48" s="21"/>
      <c r="C48" s="35">
        <v>18</v>
      </c>
      <c r="D48" s="22" t="s">
        <v>61</v>
      </c>
      <c r="E48" s="23" t="s">
        <v>17</v>
      </c>
      <c r="F48" s="23">
        <v>4</v>
      </c>
      <c r="G48" s="24">
        <v>3000</v>
      </c>
      <c r="H48" s="20">
        <f t="shared" si="2"/>
        <v>12000</v>
      </c>
      <c r="I48" s="10"/>
    </row>
    <row r="49" spans="2:9" x14ac:dyDescent="0.25">
      <c r="B49" s="21"/>
      <c r="C49" s="35">
        <v>19</v>
      </c>
      <c r="D49" s="22" t="s">
        <v>62</v>
      </c>
      <c r="E49" s="23" t="s">
        <v>17</v>
      </c>
      <c r="F49" s="23">
        <v>6</v>
      </c>
      <c r="G49" s="24">
        <v>1000</v>
      </c>
      <c r="H49" s="20">
        <f t="shared" si="2"/>
        <v>6000</v>
      </c>
      <c r="I49" s="10"/>
    </row>
    <row r="50" spans="2:9" x14ac:dyDescent="0.25">
      <c r="B50" s="21"/>
      <c r="C50" s="35">
        <v>20</v>
      </c>
      <c r="D50" s="22" t="s">
        <v>63</v>
      </c>
      <c r="E50" s="23" t="s">
        <v>57</v>
      </c>
      <c r="F50" s="23">
        <v>1</v>
      </c>
      <c r="G50" s="24">
        <v>80000</v>
      </c>
      <c r="H50" s="20">
        <f t="shared" si="2"/>
        <v>80000</v>
      </c>
      <c r="I50" s="10"/>
    </row>
    <row r="51" spans="2:9" x14ac:dyDescent="0.25">
      <c r="B51" s="21"/>
      <c r="C51" s="35">
        <v>21</v>
      </c>
      <c r="D51" s="22" t="s">
        <v>64</v>
      </c>
      <c r="E51" s="23" t="s">
        <v>17</v>
      </c>
      <c r="F51" s="23">
        <v>2</v>
      </c>
      <c r="G51" s="24">
        <v>8000</v>
      </c>
      <c r="H51" s="20">
        <f t="shared" si="2"/>
        <v>16000</v>
      </c>
      <c r="I51" s="10"/>
    </row>
    <row r="52" spans="2:9" x14ac:dyDescent="0.25">
      <c r="B52" s="21"/>
      <c r="C52" s="35">
        <v>22</v>
      </c>
      <c r="D52" s="22" t="s">
        <v>65</v>
      </c>
      <c r="E52" s="23" t="s">
        <v>17</v>
      </c>
      <c r="F52" s="23">
        <v>5</v>
      </c>
      <c r="G52" s="24">
        <v>5000</v>
      </c>
      <c r="H52" s="20">
        <f t="shared" si="2"/>
        <v>25000</v>
      </c>
      <c r="I52" s="10"/>
    </row>
    <row r="53" spans="2:9" x14ac:dyDescent="0.25">
      <c r="B53" s="21"/>
      <c r="C53" s="35">
        <v>23</v>
      </c>
      <c r="D53" s="22" t="s">
        <v>66</v>
      </c>
      <c r="E53" s="23" t="s">
        <v>17</v>
      </c>
      <c r="F53" s="23">
        <v>10</v>
      </c>
      <c r="G53" s="24">
        <v>500</v>
      </c>
      <c r="H53" s="20">
        <f t="shared" si="2"/>
        <v>5000</v>
      </c>
      <c r="I53" s="10"/>
    </row>
    <row r="54" spans="2:9" x14ac:dyDescent="0.25">
      <c r="B54" s="21"/>
      <c r="C54" s="35">
        <v>24</v>
      </c>
      <c r="D54" s="22" t="s">
        <v>67</v>
      </c>
      <c r="E54" s="23" t="s">
        <v>17</v>
      </c>
      <c r="F54" s="23">
        <v>2</v>
      </c>
      <c r="G54" s="24">
        <v>10000</v>
      </c>
      <c r="H54" s="20">
        <f t="shared" si="2"/>
        <v>20000</v>
      </c>
      <c r="I54" s="10"/>
    </row>
    <row r="55" spans="2:9" x14ac:dyDescent="0.25">
      <c r="B55" s="21"/>
      <c r="C55" s="48">
        <v>25</v>
      </c>
      <c r="D55" s="49" t="s">
        <v>68</v>
      </c>
      <c r="E55" s="50" t="s">
        <v>69</v>
      </c>
      <c r="F55" s="50">
        <v>70</v>
      </c>
      <c r="G55" s="51">
        <v>8500</v>
      </c>
      <c r="H55" s="52">
        <f t="shared" si="2"/>
        <v>595000</v>
      </c>
      <c r="I55" s="10"/>
    </row>
    <row r="56" spans="2:9" x14ac:dyDescent="0.25">
      <c r="B56" s="21"/>
      <c r="C56" s="48">
        <v>26</v>
      </c>
      <c r="D56" s="49" t="s">
        <v>70</v>
      </c>
      <c r="E56" s="50" t="s">
        <v>54</v>
      </c>
      <c r="F56" s="50">
        <v>20</v>
      </c>
      <c r="G56" s="51">
        <v>2500</v>
      </c>
      <c r="H56" s="52">
        <f t="shared" si="2"/>
        <v>50000</v>
      </c>
      <c r="I56" s="10"/>
    </row>
    <row r="57" spans="2:9" x14ac:dyDescent="0.25">
      <c r="B57" s="21"/>
      <c r="C57" s="48">
        <v>27</v>
      </c>
      <c r="D57" s="49" t="s">
        <v>71</v>
      </c>
      <c r="E57" s="50" t="s">
        <v>54</v>
      </c>
      <c r="F57" s="50">
        <v>20</v>
      </c>
      <c r="G57" s="51">
        <v>1800</v>
      </c>
      <c r="H57" s="52">
        <f t="shared" si="2"/>
        <v>36000</v>
      </c>
      <c r="I57" s="10"/>
    </row>
    <row r="58" spans="2:9" ht="21" x14ac:dyDescent="0.35">
      <c r="B58" s="21"/>
      <c r="C58" s="39" t="s">
        <v>33</v>
      </c>
      <c r="D58" s="40"/>
      <c r="E58" s="40"/>
      <c r="F58" s="40"/>
      <c r="G58" s="40"/>
      <c r="H58" s="53">
        <f>SUM(H34:H57)</f>
        <v>6187000</v>
      </c>
      <c r="I58" s="10"/>
    </row>
    <row r="59" spans="2:9" ht="31.5" x14ac:dyDescent="0.5">
      <c r="B59" s="21"/>
      <c r="C59" s="43" t="s">
        <v>72</v>
      </c>
      <c r="D59" s="44"/>
      <c r="E59" s="44"/>
      <c r="F59" s="44"/>
      <c r="G59" s="44"/>
      <c r="H59" s="44"/>
      <c r="I59" s="10"/>
    </row>
    <row r="60" spans="2:9" x14ac:dyDescent="0.25">
      <c r="B60" s="21"/>
      <c r="C60" s="45" t="s">
        <v>4</v>
      </c>
      <c r="D60" s="46" t="s">
        <v>39</v>
      </c>
      <c r="E60" s="45" t="s">
        <v>6</v>
      </c>
      <c r="F60" s="45" t="s">
        <v>7</v>
      </c>
      <c r="G60" s="45" t="s">
        <v>40</v>
      </c>
      <c r="H60" s="54" t="s">
        <v>9</v>
      </c>
      <c r="I60" s="10"/>
    </row>
    <row r="61" spans="2:9" ht="15.75" x14ac:dyDescent="0.25">
      <c r="B61" s="55"/>
      <c r="C61" s="56">
        <v>2</v>
      </c>
      <c r="D61" s="57" t="s">
        <v>73</v>
      </c>
      <c r="E61" s="23" t="s">
        <v>17</v>
      </c>
      <c r="F61" s="23">
        <v>15</v>
      </c>
      <c r="G61" s="25">
        <v>12000</v>
      </c>
      <c r="H61" s="58">
        <f t="shared" ref="H61:H64" si="3">F61*G61</f>
        <v>180000</v>
      </c>
      <c r="I61" s="10"/>
    </row>
    <row r="62" spans="2:9" ht="15.75" x14ac:dyDescent="0.25">
      <c r="B62" s="59"/>
      <c r="C62" s="56">
        <v>3</v>
      </c>
      <c r="D62" s="60" t="s">
        <v>74</v>
      </c>
      <c r="E62" s="23" t="s">
        <v>75</v>
      </c>
      <c r="F62" s="23">
        <v>300</v>
      </c>
      <c r="G62" s="25">
        <v>1500</v>
      </c>
      <c r="H62" s="58">
        <f t="shared" si="3"/>
        <v>450000</v>
      </c>
      <c r="I62" s="10"/>
    </row>
    <row r="63" spans="2:9" ht="15.75" x14ac:dyDescent="0.25">
      <c r="B63" s="59"/>
      <c r="C63" s="56">
        <v>5</v>
      </c>
      <c r="D63" s="57" t="s">
        <v>76</v>
      </c>
      <c r="E63" s="23" t="s">
        <v>17</v>
      </c>
      <c r="F63" s="23">
        <v>15</v>
      </c>
      <c r="G63" s="24">
        <v>25000</v>
      </c>
      <c r="H63" s="58">
        <f t="shared" si="3"/>
        <v>375000</v>
      </c>
      <c r="I63" s="10"/>
    </row>
    <row r="64" spans="2:9" ht="15.75" x14ac:dyDescent="0.25">
      <c r="B64" s="59"/>
      <c r="C64" s="56">
        <v>6</v>
      </c>
      <c r="D64" s="57" t="s">
        <v>77</v>
      </c>
      <c r="E64" s="23" t="s">
        <v>17</v>
      </c>
      <c r="F64" s="23">
        <v>4</v>
      </c>
      <c r="G64" s="24">
        <v>25000</v>
      </c>
      <c r="H64" s="58">
        <f t="shared" si="3"/>
        <v>100000</v>
      </c>
      <c r="I64" s="10"/>
    </row>
    <row r="65" spans="2:9" ht="21" x14ac:dyDescent="0.35">
      <c r="B65" s="59"/>
      <c r="C65" s="61" t="s">
        <v>33</v>
      </c>
      <c r="D65" s="61"/>
      <c r="E65" s="61"/>
      <c r="F65" s="61"/>
      <c r="G65" s="61"/>
      <c r="H65" s="42">
        <f>SUM(H61:H64)</f>
        <v>1105000</v>
      </c>
      <c r="I65" s="10"/>
    </row>
    <row r="66" spans="2:9" ht="31.5" x14ac:dyDescent="0.5">
      <c r="B66" s="59"/>
      <c r="C66" s="62" t="s">
        <v>78</v>
      </c>
      <c r="D66" s="63"/>
      <c r="E66" s="63"/>
      <c r="F66" s="63"/>
      <c r="G66" s="63"/>
      <c r="H66" s="63"/>
      <c r="I66" s="10"/>
    </row>
    <row r="67" spans="2:9" x14ac:dyDescent="0.25">
      <c r="B67" s="59"/>
      <c r="C67" s="64" t="s">
        <v>4</v>
      </c>
      <c r="D67" s="64" t="s">
        <v>79</v>
      </c>
      <c r="E67" s="64" t="s">
        <v>6</v>
      </c>
      <c r="F67" s="64" t="s">
        <v>7</v>
      </c>
      <c r="G67" s="64" t="s">
        <v>8</v>
      </c>
      <c r="H67" s="65" t="s">
        <v>9</v>
      </c>
      <c r="I67" s="10"/>
    </row>
    <row r="68" spans="2:9" ht="15.75" x14ac:dyDescent="0.25">
      <c r="B68" s="59"/>
      <c r="C68" s="66">
        <v>1</v>
      </c>
      <c r="D68" s="67" t="s">
        <v>80</v>
      </c>
      <c r="E68" s="68" t="s">
        <v>57</v>
      </c>
      <c r="F68" s="69">
        <v>1</v>
      </c>
      <c r="G68" s="70">
        <v>100000</v>
      </c>
      <c r="H68" s="51">
        <f t="shared" ref="H68:H69" si="4">F68*G68</f>
        <v>100000</v>
      </c>
      <c r="I68" s="10"/>
    </row>
    <row r="69" spans="2:9" ht="15.75" x14ac:dyDescent="0.25">
      <c r="B69" s="71"/>
      <c r="C69" s="72">
        <v>2</v>
      </c>
      <c r="D69" s="73" t="s">
        <v>81</v>
      </c>
      <c r="E69" s="74" t="s">
        <v>57</v>
      </c>
      <c r="F69" s="75">
        <v>1</v>
      </c>
      <c r="G69" s="76">
        <v>2100000</v>
      </c>
      <c r="H69" s="77">
        <f t="shared" si="4"/>
        <v>2100000</v>
      </c>
      <c r="I69" s="10"/>
    </row>
    <row r="70" spans="2:9" ht="15.75" x14ac:dyDescent="0.25">
      <c r="B70" s="71"/>
      <c r="C70" s="72">
        <v>3</v>
      </c>
      <c r="D70" s="73" t="s">
        <v>82</v>
      </c>
      <c r="E70" s="74" t="s">
        <v>83</v>
      </c>
      <c r="F70" s="75">
        <v>1</v>
      </c>
      <c r="G70" s="76">
        <v>120000</v>
      </c>
      <c r="H70" s="77">
        <f>120000*1</f>
        <v>120000</v>
      </c>
    </row>
    <row r="71" spans="2:9" ht="21" thickBot="1" x14ac:dyDescent="0.3">
      <c r="C71" s="78" t="s">
        <v>33</v>
      </c>
      <c r="D71" s="79"/>
      <c r="E71" s="79"/>
      <c r="F71" s="79"/>
      <c r="G71" s="80"/>
      <c r="H71" s="81">
        <f>SUM(H68:H70)</f>
        <v>2320000</v>
      </c>
    </row>
    <row r="72" spans="2:9" ht="33" customHeight="1" thickTop="1" thickBot="1" x14ac:dyDescent="0.4">
      <c r="C72" s="82" t="s">
        <v>84</v>
      </c>
      <c r="D72" s="82"/>
      <c r="E72" s="82"/>
      <c r="F72" s="82"/>
      <c r="G72" s="82"/>
      <c r="H72" s="83">
        <f>SUM(H26,H31,H58,H65,H71)</f>
        <v>17546000</v>
      </c>
    </row>
    <row r="73" spans="2:9" ht="15.75" thickTop="1" x14ac:dyDescent="0.25">
      <c r="H73" s="84"/>
    </row>
  </sheetData>
  <mergeCells count="15">
    <mergeCell ref="B62:B68"/>
    <mergeCell ref="C65:G65"/>
    <mergeCell ref="C66:H66"/>
    <mergeCell ref="C71:G71"/>
    <mergeCell ref="C72:G72"/>
    <mergeCell ref="D1:J1"/>
    <mergeCell ref="B4:H4"/>
    <mergeCell ref="C5:H5"/>
    <mergeCell ref="B7:B61"/>
    <mergeCell ref="C26:G26"/>
    <mergeCell ref="C27:H27"/>
    <mergeCell ref="C31:G31"/>
    <mergeCell ref="C32:H32"/>
    <mergeCell ref="C58:G58"/>
    <mergeCell ref="C59:H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Rutiririza</dc:creator>
  <cp:lastModifiedBy>Sebastian Rutiririza</cp:lastModifiedBy>
  <dcterms:created xsi:type="dcterms:W3CDTF">2025-02-07T07:46:38Z</dcterms:created>
  <dcterms:modified xsi:type="dcterms:W3CDTF">2025-02-07T07:46:57Z</dcterms:modified>
</cp:coreProperties>
</file>