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ROGERS\C\DESKTOP\Adjudication templates\"/>
    </mc:Choice>
  </mc:AlternateContent>
  <xr:revisionPtr revIDLastSave="0" documentId="8_{151EAFD5-A5E5-4EE3-A56B-25825966CA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ectric Materials-Off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H28" i="1"/>
  <c r="J26" i="1"/>
  <c r="H26" i="1"/>
  <c r="F28" i="1"/>
  <c r="F26" i="1"/>
  <c r="J16" i="1"/>
  <c r="J17" i="1"/>
  <c r="J18" i="1"/>
  <c r="J19" i="1"/>
  <c r="J20" i="1"/>
  <c r="J21" i="1"/>
  <c r="J22" i="1"/>
  <c r="J23" i="1"/>
  <c r="J24" i="1"/>
  <c r="H16" i="1"/>
  <c r="H17" i="1"/>
  <c r="H18" i="1"/>
  <c r="H19" i="1"/>
  <c r="H20" i="1"/>
  <c r="H21" i="1"/>
  <c r="H22" i="1"/>
  <c r="H23" i="1"/>
  <c r="H24" i="1"/>
  <c r="F16" i="1"/>
  <c r="F17" i="1"/>
  <c r="F18" i="1"/>
  <c r="F19" i="1"/>
  <c r="F20" i="1"/>
  <c r="F21" i="1"/>
  <c r="F22" i="1"/>
  <c r="F23" i="1"/>
  <c r="F24" i="1"/>
  <c r="J14" i="1"/>
  <c r="J15" i="1"/>
  <c r="H14" i="1"/>
  <c r="H15" i="1"/>
  <c r="F14" i="1"/>
  <c r="F15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J13" i="1"/>
  <c r="F13" i="1"/>
  <c r="H13" i="1"/>
</calcChain>
</file>

<file path=xl/sharedStrings.xml><?xml version="1.0" encoding="utf-8"?>
<sst xmlns="http://schemas.openxmlformats.org/spreadsheetml/2006/main" count="75" uniqueCount="49">
  <si>
    <t>Trinity Metals Procurement and Purchasing Adjudication</t>
  </si>
  <si>
    <t xml:space="preserve">Mine: </t>
  </si>
  <si>
    <t>Item No.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</si>
  <si>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</si>
  <si>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</si>
  <si>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</si>
  <si>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</si>
  <si>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</si>
  <si>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</si>
  <si>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</si>
  <si>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</si>
  <si>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</si>
  <si>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</si>
  <si>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</si>
  <si>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Sub Total</t>
  </si>
  <si>
    <t xml:space="preserve">Commercial Recommendation: </t>
  </si>
  <si>
    <t>Signature Procurement Superintendent</t>
  </si>
  <si>
    <t xml:space="preserve">Adjudication Exchange Rate: $  1.00 = </t>
  </si>
  <si>
    <t>Signature Procurement Supervisor</t>
  </si>
  <si>
    <t>Trinity Nyakabingo Mine Ltd</t>
  </si>
  <si>
    <t xml:space="preserve">  </t>
  </si>
  <si>
    <t>15 DAYS</t>
  </si>
  <si>
    <t>Enquiry Issue Date: 20/11/2024</t>
  </si>
  <si>
    <t xml:space="preserve">100% Advance </t>
  </si>
  <si>
    <t>2 days</t>
  </si>
  <si>
    <t>7 DAYS</t>
  </si>
  <si>
    <t>MAIN DISTRIBUTION BOX 400A</t>
  </si>
  <si>
    <t>FLEXIBLE CABLE 3*2.5mm</t>
  </si>
  <si>
    <t>SMALL DISTRIBUTION 8 WAYS</t>
  </si>
  <si>
    <t>CIRCUIT BREAKER 16A</t>
  </si>
  <si>
    <t>CIRCUIT BREAKER 25A</t>
  </si>
  <si>
    <t>CIRCUIT BREAKER 40A</t>
  </si>
  <si>
    <t>EARTH LEAKAGE 63A</t>
  </si>
  <si>
    <t>CABLE TIER 6*300mm</t>
  </si>
  <si>
    <t>EARTH CABLE 1*16mm</t>
  </si>
  <si>
    <t>EARTH ROD (COPPER)</t>
  </si>
  <si>
    <t>SALT</t>
  </si>
  <si>
    <t>CHARCOAL</t>
  </si>
  <si>
    <t>EA</t>
  </si>
  <si>
    <t>meter</t>
  </si>
  <si>
    <t>KG</t>
  </si>
  <si>
    <t>BAG</t>
  </si>
  <si>
    <t>Enquiry number &amp; Description: 2024/0016 BR-Supply of  Electrical Materials to Trinity Nyakabingo Mine Ltd.</t>
  </si>
  <si>
    <t>Enquiry Close Date: 12/12/2024</t>
  </si>
  <si>
    <t>Soltech work Ltd</t>
  </si>
  <si>
    <t>Elmec works Ltd</t>
  </si>
  <si>
    <t>Mateec Limited</t>
  </si>
  <si>
    <t xml:space="preserve">Motivation: We recommend Soltech Work Ltd since they offer the best commercially viable price for Electrical Materials compared to other tenderers. </t>
  </si>
  <si>
    <t>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</si>
</sst>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$-409]#,##0.00"/>
    <numFmt numFmtId="165" formatCode="[$RWF]\ #,##0"/>
    <numFmt numFmtId="166" formatCode="_(* #,##0_);_(* \(#,##0\);_(* &quot;-&quot;??_);_(@_)"/>
    <numFmt numFmtId="167" formatCode="[$USD]\ #,##0"/>
    <numFmt numFmtId="168" formatCode="[$RWF]\ #,##0.00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3" fillId="0" borderId="0"/>
  </cellStyleXfs>
  <cellXfs count="31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4" fillId="0" borderId="1" xfId="0" applyFont="1" applyBorder="1"/>
    <xf numFmtId="164" fontId="4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2" fillId="0" borderId="1" xfId="2" applyFont="1" applyBorder="1" applyAlignment="1">
      <alignment vertical="center" wrapText="1"/>
    </xf>
    <xf numFmtId="166" fontId="3" fillId="0" borderId="1" xfId="1" applyNumberFormat="1" applyFon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167" fontId="0" fillId="0" borderId="0" xfId="0" applyNumberFormat="1"/>
    <xf numFmtId="165" fontId="0" fillId="0" borderId="1" xfId="0" applyNumberFormat="1" applyBorder="1" applyAlignment="1">
      <alignment vertical="center"/>
    </xf>
    <xf numFmtId="165" fontId="4" fillId="0" borderId="1" xfId="0" applyNumberFormat="1" applyFont="1" applyBorder="1"/>
    <xf numFmtId="0" fontId="0" fillId="0" borderId="6" xfId="0" applyBorder="1" applyAlignment="1">
      <alignment horizontal="left" vertical="center"/>
    </xf>
    <xf numFmtId="0" fontId="1" fillId="0" borderId="1" xfId="2" applyFont="1" applyBorder="1" applyAlignment="1">
      <alignment vertical="center" wrapText="1"/>
    </xf>
    <xf numFmtId="168" fontId="0" fillId="0" borderId="0" xfId="0" applyNumberFormat="1"/>
    <xf numFmtId="165" fontId="0" fillId="0" borderId="0" xfId="0" applyNumberFormat="1"/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0" fillId="0" borderId="1" xfId="0" applyBorder="1" applyAlignment="1">
      <alignment vertical="center"/>
    </xf>
  </cellXfs>
  <cellStyles count="3">
    <cellStyle name="Comma" xfId="1" builtinId="3"/>
    <cellStyle name="Normal" xfId="0" builtinId="0"/>
    <cellStyle name="Normal 2" xfId="2" xr:uid="{A171AD69-FF99-4CEB-94B1-8441383CDA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zoomScale="120" zoomScaleNormal="120" workbookViewId="0">
      <pane xSplit="4" topLeftCell="E1" activePane="topRight" state="frozen"/>
      <selection pane="topRight" activeCell="B21" sqref="B21"/>
    </sheetView>
  </sheetViews>
  <sheetFormatPr defaultColWidth="11" defaultRowHeight="15.75" x14ac:dyDescent="0.25"/>
  <cols>
    <col min="1" max="1" width="8.75" customWidth="1"/>
    <col min="2" max="2" width="26.25" customWidth="1"/>
    <col min="3" max="3" width="6.25" customWidth="1"/>
    <col min="4" max="4" width="8" bestFit="1" customWidth="1"/>
    <col min="5" max="5" width="13.875" bestFit="1" customWidth="1"/>
    <col min="6" max="6" width="16.5" bestFit="1" customWidth="1"/>
    <col min="7" max="7" width="14.25" bestFit="1" customWidth="1"/>
    <col min="8" max="8" width="20.875" customWidth="1"/>
    <col min="9" max="9" width="14.375" customWidth="1"/>
    <col min="10" max="10" width="17.625" customWidth="1"/>
  </cols>
  <sheetData>
    <row r="1" spans="1:11" x14ac:dyDescent="0.25">
      <c r="A1" s="1" t="s">
        <v>0</v>
      </c>
    </row>
    <row r="2" spans="1:11" x14ac:dyDescent="0.25">
      <c r="A2" s="1" t="s">
        <v>1</v>
      </c>
      <c r="B2" t="s">
        <v>19</v>
      </c>
    </row>
    <row r="3" spans="1:11" x14ac:dyDescent="0.25">
      <c r="A3" t="s">
        <v>42</v>
      </c>
    </row>
    <row r="4" spans="1:11" x14ac:dyDescent="0.25">
      <c r="A4" t="s">
        <v>22</v>
      </c>
    </row>
    <row r="5" spans="1:11" ht="31.9" customHeight="1" x14ac:dyDescent="0.25">
      <c r="A5" t="s">
        <v>43</v>
      </c>
      <c r="E5" s="27" t="s">
        <v>44</v>
      </c>
      <c r="F5" s="27"/>
      <c r="G5" s="28" t="s">
        <v>46</v>
      </c>
      <c r="H5" s="29"/>
      <c r="I5" s="28" t="s">
        <v>45</v>
      </c>
      <c r="J5" s="29"/>
    </row>
    <row r="6" spans="1:11" x14ac:dyDescent="0.25">
      <c r="A6" t="s">
        <v>17</v>
      </c>
      <c r="E6" s="9" t="s">
        <v>10</v>
      </c>
      <c r="F6" s="13" t="s">
        <v>21</v>
      </c>
      <c r="G6" s="9" t="s">
        <v>10</v>
      </c>
      <c r="H6" s="13" t="s">
        <v>21</v>
      </c>
      <c r="I6" s="9" t="s">
        <v>10</v>
      </c>
      <c r="J6" s="13" t="s">
        <v>25</v>
      </c>
    </row>
    <row r="7" spans="1:11" x14ac:dyDescent="0.25">
      <c r="A7" t="s">
        <v>11</v>
      </c>
      <c r="B7" s="3">
        <v>9.6000000000000002E-4</v>
      </c>
      <c r="E7" s="19" t="s">
        <v>8</v>
      </c>
      <c r="F7" s="16"/>
      <c r="G7" s="19" t="s">
        <v>8</v>
      </c>
      <c r="H7" s="16"/>
      <c r="I7" s="19" t="s">
        <v>8</v>
      </c>
      <c r="J7" s="16"/>
    </row>
    <row r="8" spans="1:11" x14ac:dyDescent="0.25">
      <c r="A8" t="s">
        <v>12</v>
      </c>
      <c r="B8" s="3">
        <v>16.633199999999999</v>
      </c>
      <c r="E8" s="9" t="s">
        <v>9</v>
      </c>
      <c r="F8" s="10" t="s">
        <v>24</v>
      </c>
      <c r="G8" s="9" t="s">
        <v>9</v>
      </c>
      <c r="H8" s="10" t="s">
        <v>24</v>
      </c>
      <c r="I8" s="9" t="s">
        <v>9</v>
      </c>
      <c r="J8" s="10" t="s">
        <v>24</v>
      </c>
    </row>
    <row r="9" spans="1:11" x14ac:dyDescent="0.25">
      <c r="B9" s="3"/>
      <c r="E9" s="19" t="s">
        <v>13</v>
      </c>
      <c r="F9" s="24" t="s">
        <v>23</v>
      </c>
      <c r="G9" s="19" t="s">
        <v>13</v>
      </c>
      <c r="H9" s="24" t="s">
        <v>23</v>
      </c>
      <c r="I9" s="19" t="s">
        <v>13</v>
      </c>
      <c r="J9" s="24" t="s">
        <v>23</v>
      </c>
      <c r="K9" s="23" t="s">
        <v>20</v>
      </c>
    </row>
    <row r="10" spans="1:11" s="2" customFormat="1" x14ac:dyDescent="0.25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6</v>
      </c>
      <c r="H10" s="4" t="s">
        <v>7</v>
      </c>
      <c r="I10" s="4" t="s">
        <v>6</v>
      </c>
      <c r="J10" s="4" t="s">
        <v>7</v>
      </c>
    </row>
    <row r="11" spans="1:11" x14ac:dyDescent="0.25">
      <c r="A11" s="10"/>
      <c r="B11" s="5"/>
      <c r="C11" s="10"/>
      <c r="D11" s="10"/>
      <c r="E11" s="6"/>
      <c r="F11" s="6"/>
      <c r="G11" s="6"/>
      <c r="H11" s="6"/>
      <c r="I11" s="6"/>
      <c r="J11" s="6"/>
    </row>
    <row r="12" spans="1:11" x14ac:dyDescent="0.25">
      <c r="A12" s="10"/>
      <c r="B12" s="7"/>
      <c r="C12" s="10"/>
      <c r="D12" s="10"/>
      <c r="E12" s="14"/>
      <c r="F12" s="14"/>
      <c r="G12" s="14"/>
      <c r="H12" s="14"/>
      <c r="I12" s="14"/>
      <c r="J12" s="14"/>
    </row>
    <row r="13" spans="1:11" ht="31.5" x14ac:dyDescent="0.25">
      <c r="A13" s="15">
        <v>1</v>
      </c>
      <c r="B13" s="4" t="s">
        <v>26</v>
      </c>
      <c r="C13" s="30" t="s">
        <v>38</v>
      </c>
      <c r="D13" s="30">
        <v>1</v>
      </c>
      <c r="E13" s="17">
        <v>3950000</v>
      </c>
      <c r="F13" s="21">
        <f>D13*E13</f>
        <v>3950000</v>
      </c>
      <c r="G13" s="18">
        <v>3990000</v>
      </c>
      <c r="H13" s="21">
        <f>D13*G13</f>
        <v>3990000</v>
      </c>
      <c r="I13" s="18">
        <v>4200000</v>
      </c>
      <c r="J13" s="21">
        <f>D13*I13</f>
        <v>4200000</v>
      </c>
    </row>
    <row r="14" spans="1:11" x14ac:dyDescent="0.25">
      <c r="A14" s="15">
        <f>1+A13</f>
        <v>2</v>
      </c>
      <c r="B14" s="4" t="s">
        <v>27</v>
      </c>
      <c r="C14" s="30" t="s">
        <v>39</v>
      </c>
      <c r="D14" s="30">
        <v>500</v>
      </c>
      <c r="E14" s="17">
        <v>3900</v>
      </c>
      <c r="F14" s="21">
        <f t="shared" ref="F14:F24" si="0">D14*E14</f>
        <v>1950000</v>
      </c>
      <c r="G14" s="18">
        <v>4300</v>
      </c>
      <c r="H14" s="21">
        <f t="shared" ref="H14:H24" si="1">D14*G14</f>
        <v>2150000</v>
      </c>
      <c r="I14" s="18">
        <v>5300</v>
      </c>
      <c r="J14" s="21">
        <f t="shared" ref="J14:J24" si="2">D14*I14</f>
        <v>2650000</v>
      </c>
    </row>
    <row r="15" spans="1:11" x14ac:dyDescent="0.25">
      <c r="A15" s="15">
        <f>1+A14</f>
        <v>3</v>
      </c>
      <c r="B15" s="4" t="s">
        <v>28</v>
      </c>
      <c r="C15" s="30" t="s">
        <v>38</v>
      </c>
      <c r="D15" s="30">
        <v>5</v>
      </c>
      <c r="E15" s="17">
        <v>260000</v>
      </c>
      <c r="F15" s="21">
        <f t="shared" si="0"/>
        <v>1300000</v>
      </c>
      <c r="G15" s="18">
        <v>270000</v>
      </c>
      <c r="H15" s="21">
        <f t="shared" si="1"/>
        <v>1350000</v>
      </c>
      <c r="I15" s="18">
        <v>300000</v>
      </c>
      <c r="J15" s="21">
        <f t="shared" si="2"/>
        <v>1500000</v>
      </c>
    </row>
    <row r="16" spans="1:11" x14ac:dyDescent="0.25">
      <c r="A16" s="15">
        <f t="shared" ref="A16:A24" si="3">1+A15</f>
        <v>4</v>
      </c>
      <c r="B16" s="4" t="s">
        <v>29</v>
      </c>
      <c r="C16" s="30" t="s">
        <v>38</v>
      </c>
      <c r="D16" s="30">
        <v>6</v>
      </c>
      <c r="E16" s="17">
        <v>20000</v>
      </c>
      <c r="F16" s="21">
        <f t="shared" si="0"/>
        <v>120000</v>
      </c>
      <c r="G16" s="18">
        <v>21000</v>
      </c>
      <c r="H16" s="21">
        <f t="shared" si="1"/>
        <v>126000</v>
      </c>
      <c r="I16" s="18">
        <v>27000</v>
      </c>
      <c r="J16" s="21">
        <f t="shared" si="2"/>
        <v>162000</v>
      </c>
    </row>
    <row r="17" spans="1:10" x14ac:dyDescent="0.25">
      <c r="A17" s="15">
        <f t="shared" si="3"/>
        <v>5</v>
      </c>
      <c r="B17" s="4" t="s">
        <v>30</v>
      </c>
      <c r="C17" s="30" t="s">
        <v>38</v>
      </c>
      <c r="D17" s="30">
        <v>6</v>
      </c>
      <c r="E17" s="17">
        <v>25000</v>
      </c>
      <c r="F17" s="21">
        <f t="shared" si="0"/>
        <v>150000</v>
      </c>
      <c r="G17" s="18">
        <v>26000</v>
      </c>
      <c r="H17" s="21">
        <f t="shared" si="1"/>
        <v>156000</v>
      </c>
      <c r="I17" s="18">
        <v>29000</v>
      </c>
      <c r="J17" s="21">
        <f t="shared" si="2"/>
        <v>174000</v>
      </c>
    </row>
    <row r="18" spans="1:10" x14ac:dyDescent="0.25">
      <c r="A18" s="15">
        <f t="shared" si="3"/>
        <v>6</v>
      </c>
      <c r="B18" s="4" t="s">
        <v>31</v>
      </c>
      <c r="C18" s="30" t="s">
        <v>38</v>
      </c>
      <c r="D18" s="30">
        <v>2</v>
      </c>
      <c r="E18" s="17">
        <v>120000</v>
      </c>
      <c r="F18" s="21">
        <f t="shared" si="0"/>
        <v>240000</v>
      </c>
      <c r="G18" s="18">
        <v>140000</v>
      </c>
      <c r="H18" s="21">
        <f t="shared" si="1"/>
        <v>280000</v>
      </c>
      <c r="I18" s="18">
        <v>180000</v>
      </c>
      <c r="J18" s="21">
        <f t="shared" si="2"/>
        <v>360000</v>
      </c>
    </row>
    <row r="19" spans="1:10" x14ac:dyDescent="0.25">
      <c r="A19" s="15">
        <f t="shared" si="3"/>
        <v>7</v>
      </c>
      <c r="B19" s="4" t="s">
        <v>32</v>
      </c>
      <c r="C19" s="30" t="s">
        <v>38</v>
      </c>
      <c r="D19" s="30">
        <v>2</v>
      </c>
      <c r="E19" s="17">
        <v>160000</v>
      </c>
      <c r="F19" s="21">
        <f t="shared" si="0"/>
        <v>320000</v>
      </c>
      <c r="G19" s="18">
        <v>180000</v>
      </c>
      <c r="H19" s="21">
        <f t="shared" si="1"/>
        <v>360000</v>
      </c>
      <c r="I19" s="18">
        <v>200000</v>
      </c>
      <c r="J19" s="21">
        <f t="shared" si="2"/>
        <v>400000</v>
      </c>
    </row>
    <row r="20" spans="1:10" x14ac:dyDescent="0.25">
      <c r="A20" s="15">
        <f t="shared" si="3"/>
        <v>8</v>
      </c>
      <c r="B20" s="4" t="s">
        <v>33</v>
      </c>
      <c r="C20" s="30" t="s">
        <v>38</v>
      </c>
      <c r="D20" s="30">
        <v>10</v>
      </c>
      <c r="E20" s="17">
        <v>38000</v>
      </c>
      <c r="F20" s="21">
        <f t="shared" si="0"/>
        <v>380000</v>
      </c>
      <c r="G20" s="18">
        <v>39000</v>
      </c>
      <c r="H20" s="21">
        <f t="shared" si="1"/>
        <v>390000</v>
      </c>
      <c r="I20" s="18">
        <v>41000</v>
      </c>
      <c r="J20" s="21">
        <f t="shared" si="2"/>
        <v>410000</v>
      </c>
    </row>
    <row r="21" spans="1:10" x14ac:dyDescent="0.25">
      <c r="A21" s="15">
        <f t="shared" si="3"/>
        <v>9</v>
      </c>
      <c r="B21" s="4" t="s">
        <v>34</v>
      </c>
      <c r="C21" s="30" t="s">
        <v>39</v>
      </c>
      <c r="D21" s="30">
        <v>30</v>
      </c>
      <c r="E21" s="17">
        <v>15000</v>
      </c>
      <c r="F21" s="21">
        <f t="shared" si="0"/>
        <v>450000</v>
      </c>
      <c r="G21" s="18">
        <v>16000</v>
      </c>
      <c r="H21" s="21">
        <f t="shared" si="1"/>
        <v>480000</v>
      </c>
      <c r="I21" s="18">
        <v>19000</v>
      </c>
      <c r="J21" s="21">
        <f t="shared" si="2"/>
        <v>570000</v>
      </c>
    </row>
    <row r="22" spans="1:10" x14ac:dyDescent="0.25">
      <c r="A22" s="15">
        <f t="shared" si="3"/>
        <v>10</v>
      </c>
      <c r="B22" s="4" t="s">
        <v>35</v>
      </c>
      <c r="C22" s="30" t="s">
        <v>38</v>
      </c>
      <c r="D22" s="30">
        <v>4</v>
      </c>
      <c r="E22" s="17">
        <v>280000</v>
      </c>
      <c r="F22" s="21">
        <f t="shared" si="0"/>
        <v>1120000</v>
      </c>
      <c r="G22" s="18">
        <v>300000</v>
      </c>
      <c r="H22" s="21">
        <f t="shared" si="1"/>
        <v>1200000</v>
      </c>
      <c r="I22" s="18">
        <v>350000</v>
      </c>
      <c r="J22" s="21">
        <f t="shared" si="2"/>
        <v>1400000</v>
      </c>
    </row>
    <row r="23" spans="1:10" x14ac:dyDescent="0.25">
      <c r="A23" s="15">
        <f t="shared" si="3"/>
        <v>11</v>
      </c>
      <c r="B23" s="4" t="s">
        <v>36</v>
      </c>
      <c r="C23" s="30" t="s">
        <v>40</v>
      </c>
      <c r="D23" s="30">
        <v>50</v>
      </c>
      <c r="E23" s="17">
        <v>2500</v>
      </c>
      <c r="F23" s="21">
        <f t="shared" si="0"/>
        <v>125000</v>
      </c>
      <c r="G23" s="18">
        <v>3500</v>
      </c>
      <c r="H23" s="21">
        <f t="shared" si="1"/>
        <v>175000</v>
      </c>
      <c r="I23" s="18">
        <v>4500</v>
      </c>
      <c r="J23" s="21">
        <f t="shared" si="2"/>
        <v>225000</v>
      </c>
    </row>
    <row r="24" spans="1:10" x14ac:dyDescent="0.25">
      <c r="A24" s="15">
        <f t="shared" si="3"/>
        <v>12</v>
      </c>
      <c r="B24" s="4" t="s">
        <v>37</v>
      </c>
      <c r="C24" s="30" t="s">
        <v>41</v>
      </c>
      <c r="D24" s="30">
        <v>1</v>
      </c>
      <c r="E24" s="17">
        <v>50000</v>
      </c>
      <c r="F24" s="21">
        <f t="shared" si="0"/>
        <v>50000</v>
      </c>
      <c r="G24" s="18">
        <v>53000</v>
      </c>
      <c r="H24" s="21">
        <f t="shared" si="1"/>
        <v>53000</v>
      </c>
      <c r="I24" s="18">
        <v>59000</v>
      </c>
      <c r="J24" s="21">
        <f t="shared" si="2"/>
        <v>59000</v>
      </c>
    </row>
    <row r="25" spans="1:10" s="1" customFormat="1" x14ac:dyDescent="0.25">
      <c r="A25" s="7" t="s">
        <v>14</v>
      </c>
      <c r="B25" s="7"/>
      <c r="C25" s="7"/>
      <c r="D25" s="7"/>
      <c r="E25" s="8"/>
      <c r="F25" s="14"/>
      <c r="G25" s="8"/>
      <c r="H25" s="14"/>
      <c r="I25" s="8"/>
      <c r="J25" s="14"/>
    </row>
    <row r="26" spans="1:10" s="1" customFormat="1" x14ac:dyDescent="0.25">
      <c r="A26" s="7"/>
      <c r="B26" s="7" t="s">
        <v>48</v>
      </c>
      <c r="C26" s="7"/>
      <c r="D26" s="7"/>
      <c r="E26" s="8"/>
      <c r="F26" s="14">
        <f>SUM(F13:F25)*0.18</f>
        <v>1827900</v>
      </c>
      <c r="G26" s="8"/>
      <c r="H26" s="14">
        <f>SUM(H13:H25)*0.18</f>
        <v>1927800</v>
      </c>
      <c r="I26" s="8"/>
      <c r="J26" s="14">
        <f>SUM(J13:J25)*0.18</f>
        <v>2179800</v>
      </c>
    </row>
    <row r="27" spans="1:10" s="1" customFormat="1" x14ac:dyDescent="0.25">
      <c r="A27" s="7"/>
      <c r="B27" s="7"/>
      <c r="C27" s="7"/>
      <c r="D27" s="7"/>
      <c r="E27" s="8"/>
      <c r="F27" s="14"/>
      <c r="G27" s="8"/>
      <c r="H27" s="14"/>
      <c r="I27" s="8"/>
      <c r="J27" s="14"/>
    </row>
    <row r="28" spans="1:10" s="1" customFormat="1" x14ac:dyDescent="0.25">
      <c r="A28" s="7" t="s">
        <v>7</v>
      </c>
      <c r="B28" s="7"/>
      <c r="C28" s="7"/>
      <c r="D28" s="7"/>
      <c r="E28" s="8"/>
      <c r="F28" s="22">
        <f>SUM(F13:F26)</f>
        <v>11982900</v>
      </c>
      <c r="G28" s="8"/>
      <c r="H28" s="22">
        <f>SUM(H13:H26)</f>
        <v>12637800</v>
      </c>
      <c r="I28" s="8"/>
      <c r="J28" s="22">
        <f>SUM(J13:J26)</f>
        <v>14289800</v>
      </c>
    </row>
    <row r="29" spans="1:10" x14ac:dyDescent="0.25">
      <c r="F29" s="25"/>
      <c r="H29" s="20"/>
    </row>
    <row r="30" spans="1:10" x14ac:dyDescent="0.25">
      <c r="F30" s="26"/>
    </row>
    <row r="31" spans="1:10" x14ac:dyDescent="0.25">
      <c r="A31" s="11" t="s">
        <v>15</v>
      </c>
      <c r="B31" s="11"/>
      <c r="C31" s="11" t="s">
        <v>47</v>
      </c>
      <c r="D31" s="11"/>
      <c r="E31" s="11"/>
      <c r="F31" s="11"/>
      <c r="G31" s="11"/>
      <c r="H31" s="11"/>
      <c r="I31" s="11"/>
      <c r="J31" s="11"/>
    </row>
    <row r="32" spans="1:10" x14ac:dyDescent="0.25">
      <c r="A32" s="11"/>
      <c r="B32" s="11"/>
    </row>
    <row r="33" spans="1:2" x14ac:dyDescent="0.25">
      <c r="A33" s="12" t="s">
        <v>18</v>
      </c>
      <c r="B33" s="11"/>
    </row>
    <row r="34" spans="1:2" x14ac:dyDescent="0.25">
      <c r="A34" s="12" t="s">
        <v>16</v>
      </c>
      <c r="B34" s="12"/>
    </row>
  </sheetData>
  <mergeCells count="3">
    <mergeCell ref="E5:F5"/>
    <mergeCell ref="G5:H5"/>
    <mergeCell ref="I5:J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Electric Materials-Office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Rogers Karangwa Bureshyo</cp:lastModifiedBy>
  <cp:lastPrinted>2024-01-16T16:18:36Z</cp:lastPrinted>
  <dcterms:created xsi:type="dcterms:W3CDTF">2022-08-17T11:13:58Z</dcterms:created>
  <dcterms:modified xsi:type="dcterms:W3CDTF">2024-12-12T06:47:31Z</dcterms:modified>
</cp:coreProperties>
</file>