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d.byishimo\Desktop\"/>
    </mc:Choice>
  </mc:AlternateContent>
  <xr:revisionPtr revIDLastSave="0" documentId="13_ncr:1_{970805ED-6DCC-4126-954C-44012DEF75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E19" i="1"/>
  <c r="E18" i="1"/>
  <c r="E17" i="1"/>
  <c r="E16" i="1"/>
  <c r="E14" i="1"/>
  <c r="E13" i="1"/>
  <c r="E10" i="1"/>
  <c r="E9" i="1"/>
  <c r="E8" i="1"/>
  <c r="E6" i="1"/>
  <c r="F20" i="1" s="1"/>
  <c r="E4" i="1"/>
  <c r="E3" i="1"/>
  <c r="E21" i="1" l="1"/>
  <c r="E24" i="1" s="1"/>
  <c r="E26" i="1" s="1"/>
  <c r="F5" i="1"/>
</calcChain>
</file>

<file path=xl/sharedStrings.xml><?xml version="1.0" encoding="utf-8"?>
<sst xmlns="http://schemas.openxmlformats.org/spreadsheetml/2006/main" count="28" uniqueCount="26">
  <si>
    <t>UMUVANDA PHASE 3 EXTENDED DRILLING BUDGET                                   DATE:29/04/2024</t>
  </si>
  <si>
    <t>No</t>
  </si>
  <si>
    <t>ITEM</t>
  </si>
  <si>
    <t>QUANTINTY</t>
  </si>
  <si>
    <t>UNIT COST$</t>
  </si>
  <si>
    <t>TOTAL COST$</t>
  </si>
  <si>
    <t>Mobilisation</t>
  </si>
  <si>
    <t>Demobilisation</t>
  </si>
  <si>
    <t>Drill Rate (PQ)</t>
  </si>
  <si>
    <t>0 to 100m</t>
  </si>
  <si>
    <t>Drill Rate (HQ)</t>
  </si>
  <si>
    <t>100 to 200m</t>
  </si>
  <si>
    <t>200 to 300m</t>
  </si>
  <si>
    <t>300 to 400m</t>
  </si>
  <si>
    <t>Drill Rate (NQ)</t>
  </si>
  <si>
    <t>400 to 500m</t>
  </si>
  <si>
    <t>500 to 600m</t>
  </si>
  <si>
    <t>Avg. Time Charge on Drilling Operations</t>
  </si>
  <si>
    <t>Drilling muds</t>
  </si>
  <si>
    <t>Rental of Reflex EZ-Trac Survey tool</t>
  </si>
  <si>
    <t>1 x 5months</t>
  </si>
  <si>
    <t xml:space="preserve">Core Orientation Tool in HQ &amp; NQ size </t>
  </si>
  <si>
    <t>Sub Total</t>
  </si>
  <si>
    <t>Taxes and fees Estimates (20%)</t>
  </si>
  <si>
    <t>Contingency @15%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</si>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</sst>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* #,##0.0_-;\-* #,##0.0_-;_-* &quot;-&quot;?_-;_-@_-"/>
  </numFmts>
  <fonts count="5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164" fontId="3" fillId="3" borderId="2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64" fontId="2" fillId="0" borderId="4" xfId="0" applyNumberFormat="1" applyFont="1" applyBorder="1" applyAlignment="1">
      <alignment vertical="center"/>
    </xf>
    <xf numFmtId="164" fontId="4" fillId="0" borderId="0" xfId="0" applyNumberFormat="1" applyFont="1"/>
    <xf numFmtId="165" fontId="2" fillId="0" borderId="0" xfId="0" applyNumberFormat="1" applyFont="1"/>
    <xf numFmtId="164" fontId="3" fillId="0" borderId="4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horizontal="right" vertical="center"/>
    </xf>
    <xf numFmtId="0" fontId="2" fillId="4" borderId="3" xfId="0" applyFont="1" applyFill="1" applyBorder="1" applyAlignment="1">
      <alignment horizontal="right" vertical="center"/>
    </xf>
    <xf numFmtId="0" fontId="2" fillId="4" borderId="4" xfId="0" applyFont="1" applyFill="1" applyBorder="1" applyAlignment="1">
      <alignment vertical="center"/>
    </xf>
    <xf numFmtId="0" fontId="2" fillId="4" borderId="4" xfId="0" applyFont="1" applyFill="1" applyBorder="1" applyAlignment="1">
      <alignment horizontal="right" vertical="center"/>
    </xf>
    <xf numFmtId="164" fontId="2" fillId="4" borderId="4" xfId="0" applyNumberFormat="1" applyFont="1" applyFill="1" applyBorder="1" applyAlignment="1">
      <alignment horizontal="right" vertical="center"/>
    </xf>
    <xf numFmtId="0" fontId="2" fillId="4" borderId="3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164" fontId="3" fillId="4" borderId="4" xfId="0" applyNumberFormat="1" applyFont="1" applyFill="1" applyBorder="1" applyAlignment="1">
      <alignment vertical="center"/>
    </xf>
    <xf numFmtId="164" fontId="3" fillId="4" borderId="4" xfId="0" applyNumberFormat="1" applyFont="1" applyFill="1" applyBorder="1" applyAlignment="1">
      <alignment horizontal="right" vertical="center"/>
    </xf>
    <xf numFmtId="164" fontId="2" fillId="4" borderId="4" xfId="0" applyNumberFormat="1" applyFont="1" applyFill="1" applyBorder="1" applyAlignment="1">
      <alignment vertical="center"/>
    </xf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workbookViewId="0">
      <selection activeCell="G28" sqref="G28"/>
    </sheetView>
  </sheetViews>
  <sheetFormatPr defaultColWidth="8.85546875" defaultRowHeight="15" x14ac:dyDescent="0.25"/>
  <cols>
    <col min="1" max="1" width="8.85546875" style="3"/>
    <col min="2" max="2" width="37.42578125" style="3" customWidth="1"/>
    <col min="3" max="3" width="13" style="3" customWidth="1"/>
    <col min="4" max="4" width="16.85546875" style="27" customWidth="1"/>
    <col min="5" max="5" width="28.5703125" style="27" customWidth="1"/>
    <col min="6" max="6" width="14.140625" style="3" customWidth="1"/>
    <col min="7" max="7" width="28.5703125" style="3" bestFit="1" customWidth="1"/>
    <col min="8" max="8" width="13.140625" style="15" bestFit="1" customWidth="1"/>
    <col min="9" max="16384" width="8.85546875" style="3"/>
  </cols>
  <sheetData>
    <row r="1" spans="1:8" ht="32.450000000000003" customHeight="1" thickBot="1" x14ac:dyDescent="0.3">
      <c r="A1" s="1" t="s">
        <v>0</v>
      </c>
      <c r="B1" s="1"/>
      <c r="C1" s="1"/>
      <c r="D1" s="1"/>
      <c r="E1" s="1"/>
      <c r="F1" s="2"/>
      <c r="G1" s="2"/>
      <c r="H1" s="3"/>
    </row>
    <row r="2" spans="1:8" ht="15.75" thickBot="1" x14ac:dyDescent="0.3">
      <c r="A2" s="4" t="s">
        <v>1</v>
      </c>
      <c r="B2" s="5" t="s">
        <v>2</v>
      </c>
      <c r="C2" s="5" t="s">
        <v>3</v>
      </c>
      <c r="D2" s="6" t="s">
        <v>4</v>
      </c>
      <c r="E2" s="6" t="s">
        <v>5</v>
      </c>
      <c r="H2" s="3"/>
    </row>
    <row r="3" spans="1:8" ht="15.75" thickBot="1" x14ac:dyDescent="0.3">
      <c r="A3" s="7">
        <v>1</v>
      </c>
      <c r="B3" s="8" t="s">
        <v>6</v>
      </c>
      <c r="C3" s="9">
        <v>1</v>
      </c>
      <c r="D3" s="10">
        <v>0</v>
      </c>
      <c r="E3" s="10">
        <f>D3*C3</f>
        <v>0</v>
      </c>
      <c r="H3" s="3"/>
    </row>
    <row r="4" spans="1:8" ht="15.75" thickBot="1" x14ac:dyDescent="0.3">
      <c r="A4" s="7">
        <v>2</v>
      </c>
      <c r="B4" s="8" t="s">
        <v>7</v>
      </c>
      <c r="C4" s="9">
        <v>1</v>
      </c>
      <c r="D4" s="10">
        <v>40000</v>
      </c>
      <c r="E4" s="10">
        <f>D4*C4</f>
        <v>40000</v>
      </c>
      <c r="H4" s="3"/>
    </row>
    <row r="5" spans="1:8" ht="15.75" thickBot="1" x14ac:dyDescent="0.3">
      <c r="A5" s="11"/>
      <c r="B5" s="12" t="s">
        <v>8</v>
      </c>
      <c r="C5" s="8"/>
      <c r="D5" s="13"/>
      <c r="E5" s="10"/>
      <c r="F5" s="14">
        <f>SUM(E3+E4)</f>
        <v>40000</v>
      </c>
      <c r="H5" s="3"/>
    </row>
    <row r="6" spans="1:8" ht="15.75" thickBot="1" x14ac:dyDescent="0.3">
      <c r="A6" s="7">
        <v>3</v>
      </c>
      <c r="B6" s="8" t="s">
        <v>9</v>
      </c>
      <c r="C6" s="9">
        <v>500</v>
      </c>
      <c r="D6" s="10">
        <v>127</v>
      </c>
      <c r="E6" s="10">
        <f>D6*C6</f>
        <v>63500</v>
      </c>
      <c r="H6" s="3"/>
    </row>
    <row r="7" spans="1:8" ht="15.75" thickBot="1" x14ac:dyDescent="0.3">
      <c r="A7" s="11"/>
      <c r="B7" s="12" t="s">
        <v>10</v>
      </c>
      <c r="C7" s="8"/>
      <c r="D7" s="13"/>
      <c r="E7" s="10"/>
      <c r="H7" s="3"/>
    </row>
    <row r="8" spans="1:8" ht="15.75" thickBot="1" x14ac:dyDescent="0.3">
      <c r="A8" s="7">
        <v>4</v>
      </c>
      <c r="B8" s="8" t="s">
        <v>11</v>
      </c>
      <c r="C8" s="9">
        <v>500</v>
      </c>
      <c r="D8" s="10">
        <v>125</v>
      </c>
      <c r="E8" s="10">
        <f>D8*C8</f>
        <v>62500</v>
      </c>
      <c r="H8" s="3"/>
    </row>
    <row r="9" spans="1:8" ht="15.75" thickBot="1" x14ac:dyDescent="0.3">
      <c r="A9" s="7">
        <v>5</v>
      </c>
      <c r="B9" s="8" t="s">
        <v>12</v>
      </c>
      <c r="C9" s="9">
        <v>500</v>
      </c>
      <c r="D9" s="10">
        <v>130.5</v>
      </c>
      <c r="E9" s="10">
        <f t="shared" ref="E9:E10" si="0">D9*C9</f>
        <v>65250</v>
      </c>
      <c r="H9" s="3"/>
    </row>
    <row r="10" spans="1:8" ht="15.75" thickBot="1" x14ac:dyDescent="0.3">
      <c r="A10" s="7">
        <v>6</v>
      </c>
      <c r="B10" s="8" t="s">
        <v>13</v>
      </c>
      <c r="C10" s="9">
        <v>500</v>
      </c>
      <c r="D10" s="10">
        <v>136.5</v>
      </c>
      <c r="E10" s="10">
        <f t="shared" si="0"/>
        <v>68250</v>
      </c>
      <c r="H10" s="3"/>
    </row>
    <row r="11" spans="1:8" ht="15.75" thickBot="1" x14ac:dyDescent="0.3">
      <c r="A11" s="11"/>
      <c r="B11" s="8"/>
      <c r="C11" s="8"/>
      <c r="D11" s="13"/>
      <c r="E11" s="10"/>
      <c r="H11" s="3"/>
    </row>
    <row r="12" spans="1:8" ht="15.75" thickBot="1" x14ac:dyDescent="0.3">
      <c r="A12" s="11"/>
      <c r="B12" s="12" t="s">
        <v>14</v>
      </c>
      <c r="C12" s="8"/>
      <c r="D12" s="13"/>
      <c r="E12" s="10"/>
      <c r="H12" s="3"/>
    </row>
    <row r="13" spans="1:8" ht="15.75" thickBot="1" x14ac:dyDescent="0.3">
      <c r="A13" s="7">
        <v>7</v>
      </c>
      <c r="B13" s="8" t="s">
        <v>15</v>
      </c>
      <c r="C13" s="9">
        <v>500</v>
      </c>
      <c r="D13" s="10">
        <v>139.94999999999999</v>
      </c>
      <c r="E13" s="10">
        <f>D13*C13</f>
        <v>69975</v>
      </c>
    </row>
    <row r="14" spans="1:8" ht="15.75" thickBot="1" x14ac:dyDescent="0.3">
      <c r="A14" s="7">
        <v>8</v>
      </c>
      <c r="B14" s="8" t="s">
        <v>16</v>
      </c>
      <c r="C14" s="9">
        <v>500</v>
      </c>
      <c r="D14" s="10">
        <v>146.94999999999999</v>
      </c>
      <c r="E14" s="10">
        <f>D14*C14</f>
        <v>73475</v>
      </c>
    </row>
    <row r="15" spans="1:8" ht="15.75" thickBot="1" x14ac:dyDescent="0.3">
      <c r="A15" s="11"/>
      <c r="B15" s="8"/>
      <c r="C15" s="8"/>
      <c r="D15" s="13"/>
      <c r="E15" s="10"/>
    </row>
    <row r="16" spans="1:8" ht="15.75" thickBot="1" x14ac:dyDescent="0.3">
      <c r="A16" s="11"/>
      <c r="B16" s="8" t="s">
        <v>17</v>
      </c>
      <c r="C16" s="8">
        <v>5</v>
      </c>
      <c r="D16" s="13">
        <v>8700</v>
      </c>
      <c r="E16" s="10">
        <f>D16*C16</f>
        <v>43500</v>
      </c>
    </row>
    <row r="17" spans="1:6" ht="15.75" thickBot="1" x14ac:dyDescent="0.3">
      <c r="A17" s="7">
        <v>9</v>
      </c>
      <c r="B17" s="8" t="s">
        <v>18</v>
      </c>
      <c r="C17" s="9">
        <v>5</v>
      </c>
      <c r="D17" s="10">
        <v>1890</v>
      </c>
      <c r="E17" s="10">
        <f>D17*C17</f>
        <v>9450</v>
      </c>
    </row>
    <row r="18" spans="1:6" ht="15.75" thickBot="1" x14ac:dyDescent="0.3">
      <c r="A18" s="7">
        <v>10</v>
      </c>
      <c r="B18" s="8" t="s">
        <v>19</v>
      </c>
      <c r="C18" s="8" t="s">
        <v>20</v>
      </c>
      <c r="D18" s="13">
        <v>3698</v>
      </c>
      <c r="E18" s="10">
        <f>D18*5</f>
        <v>18490</v>
      </c>
    </row>
    <row r="19" spans="1:6" ht="15.75" thickBot="1" x14ac:dyDescent="0.3">
      <c r="A19" s="11">
        <v>11</v>
      </c>
      <c r="B19" s="8" t="s">
        <v>21</v>
      </c>
      <c r="C19" s="8" t="s">
        <v>20</v>
      </c>
      <c r="D19" s="13">
        <v>5075</v>
      </c>
      <c r="E19" s="10">
        <f>D19*5</f>
        <v>25375</v>
      </c>
    </row>
    <row r="20" spans="1:6" ht="15.75" thickBot="1" x14ac:dyDescent="0.3">
      <c r="A20" s="11"/>
      <c r="B20" s="8"/>
      <c r="C20" s="8"/>
      <c r="D20" s="13"/>
      <c r="E20" s="10"/>
      <c r="F20" s="14">
        <f>SUM(E6:E19)</f>
        <v>499765</v>
      </c>
    </row>
    <row r="21" spans="1:6" ht="15.75" thickBot="1" x14ac:dyDescent="0.3">
      <c r="A21" s="11"/>
      <c r="B21" s="12" t="s">
        <v>22</v>
      </c>
      <c r="C21" s="12"/>
      <c r="D21" s="16"/>
      <c r="E21" s="17">
        <f>SUM(E3:E20)</f>
        <v>539765</v>
      </c>
    </row>
    <row r="22" spans="1:6" ht="15.75" thickBot="1" x14ac:dyDescent="0.3">
      <c r="A22" s="7"/>
      <c r="B22" s="8"/>
      <c r="C22" s="8"/>
      <c r="D22" s="13"/>
      <c r="E22" s="10"/>
    </row>
    <row r="23" spans="1:6" ht="15.75" thickBot="1" x14ac:dyDescent="0.3">
      <c r="A23" s="18"/>
      <c r="B23" s="19" t="s">
        <v>23</v>
      </c>
      <c r="C23" s="20"/>
      <c r="D23" s="21"/>
      <c r="E23" s="21">
        <v>0</v>
      </c>
    </row>
    <row r="24" spans="1:6" ht="15.75" thickBot="1" x14ac:dyDescent="0.3">
      <c r="A24" s="22"/>
      <c r="B24" s="23" t="s">
        <v>22</v>
      </c>
      <c r="C24" s="23"/>
      <c r="D24" s="24"/>
      <c r="E24" s="25">
        <f>E21</f>
        <v>539765</v>
      </c>
    </row>
    <row r="25" spans="1:6" ht="15.75" thickBot="1" x14ac:dyDescent="0.3">
      <c r="A25" s="18"/>
      <c r="B25" s="19" t="s">
        <v>24</v>
      </c>
      <c r="C25" s="19"/>
      <c r="D25" s="26"/>
      <c r="E25" s="21">
        <f>E24*15%</f>
        <v>80964.75</v>
      </c>
    </row>
    <row r="26" spans="1:6" ht="15.75" thickBot="1" x14ac:dyDescent="0.3">
      <c r="A26" s="22"/>
      <c r="B26" s="23" t="s">
        <v>25</v>
      </c>
      <c r="C26" s="23"/>
      <c r="D26" s="24"/>
      <c r="E26" s="25">
        <f>SUM(E23+E24+E25)</f>
        <v>620729.75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Daima Byishimo</dc:creator>
  <cp:lastModifiedBy>Daima Byishimo</cp:lastModifiedBy>
  <dcterms:created xsi:type="dcterms:W3CDTF">2024-04-29T08:22:33Z</dcterms:created>
  <dcterms:modified xsi:type="dcterms:W3CDTF">2024-04-29T08:44:33Z</dcterms:modified>
</cp:coreProperties>
</file>